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<sst xmlns="http://schemas.openxmlformats.org/spreadsheetml/2006/main" count="25" uniqueCount="23">
  <si>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Протокол районного этапа олимпиады младших школьников по русскому языку</t>
  </si>
  <si>
    <t>max балл</t>
  </si>
  <si>
    <t>всего участников</t>
  </si>
  <si>
    <t>N</t>
  </si>
  <si>
    <t>шифр</t>
  </si>
  <si>
    <t>фамилия</t>
  </si>
  <si>
    <t>класс</t>
  </si>
  <si>
    <t>школа</t>
  </si>
  <si>
    <t>район</t>
  </si>
  <si>
    <r>
      <t xml:space="preserve">общая </t>
    </r>
    <r>
      <rPr>
        <sz val="11"/>
        <color indexed="8"/>
        <rFont val="Calibri"/>
        <family val="2"/>
      </rPr>
      <t xml:space="preserve">∑ </t>
    </r>
  </si>
  <si>
    <t>Диплом</t>
  </si>
  <si>
    <t>% от max балла</t>
  </si>
  <si>
    <t>победитель</t>
  </si>
  <si>
    <t>рейтинг</t>
  </si>
  <si>
    <t>место</t>
  </si>
  <si>
    <t>призер</t>
  </si>
  <si>
    <t>Пермякова Ирина Дмитриевна</t>
  </si>
  <si>
    <t>Альтернатива</t>
  </si>
  <si>
    <t>Пестеров Игорь Николаевич</t>
  </si>
  <si>
    <t>Челпоченко Виктория Дмитриевна</t>
  </si>
  <si>
    <t>4-31</t>
  </si>
  <si>
    <t>4-35</t>
  </si>
  <si>
    <t>4-30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</si>
</sst>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49" fontId="0" fillId="2" borderId="2" xfId="0" applyNumberFormat="1" applyFill="1" applyBorder="1" applyAlignment="1" applyProtection="1">
      <alignment/>
      <protection locked="0"/>
    </xf>
    <xf numFmtId="0" fontId="0" fillId="2" borderId="2" xfId="0" applyNumberFormat="1" applyFill="1" applyBorder="1" applyAlignment="1" applyProtection="1">
      <alignment/>
      <protection locked="0"/>
    </xf>
    <xf numFmtId="0" fontId="0" fillId="2" borderId="3" xfId="0" applyNumberFormat="1" applyFill="1" applyBorder="1" applyAlignment="1" applyProtection="1">
      <alignment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9" fontId="5" fillId="0" borderId="2" xfId="17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9" fontId="5" fillId="0" borderId="2" xfId="0" applyNumberFormat="1" applyFont="1" applyBorder="1" applyAlignment="1" applyProtection="1">
      <alignment/>
      <protection/>
    </xf>
    <xf numFmtId="1" fontId="5" fillId="0" borderId="2" xfId="0" applyNumberFormat="1" applyFont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workbookViewId="0" topLeftCell="A1">
      <selection activeCell="Q4" sqref="Q4"/>
    </sheetView>
  </sheetViews>
  <sheetFormatPr defaultColWidth="9.140625" defaultRowHeight="12.75"/>
  <cols>
    <col min="1" max="1" width="2.28125" style="0" customWidth="1"/>
    <col min="2" max="2" width="5.57421875" style="0" customWidth="1"/>
    <col min="3" max="3" width="18.28125" style="0" customWidth="1"/>
  </cols>
  <sheetData>
    <row r="1" spans="1:23" ht="21">
      <c r="A1" s="1" t="s">
        <v>0</v>
      </c>
      <c r="B1" s="2"/>
      <c r="C1" s="1"/>
      <c r="D1" s="1"/>
      <c r="E1" s="1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1"/>
      <c r="R1" s="4"/>
      <c r="S1" s="5" t="s">
        <v>1</v>
      </c>
      <c r="T1" s="6">
        <v>43</v>
      </c>
      <c r="U1" s="5" t="s">
        <v>2</v>
      </c>
      <c r="V1" s="6">
        <f>COUNTIF(B3:B103,"&gt;""")</f>
        <v>3</v>
      </c>
      <c r="W1" s="7"/>
    </row>
    <row r="2" spans="1:23" ht="15">
      <c r="A2" s="6" t="s">
        <v>3</v>
      </c>
      <c r="B2" s="8" t="s">
        <v>4</v>
      </c>
      <c r="C2" s="6" t="s">
        <v>5</v>
      </c>
      <c r="D2" s="6" t="s">
        <v>6</v>
      </c>
      <c r="E2" s="6" t="s">
        <v>7</v>
      </c>
      <c r="F2" s="9" t="s">
        <v>8</v>
      </c>
      <c r="G2" s="6">
        <v>1</v>
      </c>
      <c r="H2" s="6">
        <v>2</v>
      </c>
      <c r="I2" s="6">
        <v>3</v>
      </c>
      <c r="J2" s="6">
        <v>4</v>
      </c>
      <c r="K2" s="6">
        <v>5</v>
      </c>
      <c r="L2" s="6">
        <v>6</v>
      </c>
      <c r="M2" s="6">
        <v>7</v>
      </c>
      <c r="N2" s="6">
        <v>8</v>
      </c>
      <c r="O2" s="6">
        <v>9</v>
      </c>
      <c r="P2" s="6">
        <v>10</v>
      </c>
      <c r="Q2" s="10" t="s">
        <v>9</v>
      </c>
      <c r="R2" s="6" t="s">
        <v>10</v>
      </c>
      <c r="S2" s="11" t="s">
        <v>11</v>
      </c>
      <c r="T2" s="12" t="s">
        <v>12</v>
      </c>
      <c r="U2" s="12" t="s">
        <v>13</v>
      </c>
      <c r="V2" s="12" t="s">
        <v>14</v>
      </c>
      <c r="W2" s="12" t="s">
        <v>15</v>
      </c>
    </row>
    <row r="3" spans="1:23" ht="15">
      <c r="A3" s="6">
        <v>1</v>
      </c>
      <c r="B3" s="13" t="s">
        <v>20</v>
      </c>
      <c r="C3" s="14" t="s">
        <v>16</v>
      </c>
      <c r="D3" s="14">
        <v>4</v>
      </c>
      <c r="E3" s="14" t="s">
        <v>17</v>
      </c>
      <c r="F3" s="15"/>
      <c r="G3" s="16">
        <v>6</v>
      </c>
      <c r="H3" s="16">
        <v>2</v>
      </c>
      <c r="I3" s="16">
        <v>3</v>
      </c>
      <c r="J3" s="16">
        <v>4</v>
      </c>
      <c r="K3" s="16">
        <v>4</v>
      </c>
      <c r="L3" s="16">
        <v>3</v>
      </c>
      <c r="M3" s="16">
        <v>6</v>
      </c>
      <c r="N3" s="16">
        <v>3</v>
      </c>
      <c r="O3" s="16">
        <v>3</v>
      </c>
      <c r="P3" s="16">
        <v>2</v>
      </c>
      <c r="Q3" s="17">
        <f>SUM(G3:P3)</f>
        <v>36</v>
      </c>
      <c r="R3" s="18" t="str">
        <f>IF(B3&gt;"",IF(T3&gt;"",T3,(IF(W3&gt;"",W3,""))),"")</f>
        <v>победитель</v>
      </c>
      <c r="S3" s="19">
        <f>IF(B3&gt;"",Q3/$T$1,"")</f>
        <v>0.8372093023255814</v>
      </c>
      <c r="T3" s="20" t="str">
        <f>IF(AND(B3&gt;"",Q3=MAX(Q$3:Q$103),Q3&gt;=$T$1*0.75),"победитель","")</f>
        <v>победитель</v>
      </c>
      <c r="U3" s="21">
        <f>IF(B3&gt;"",Q3/MAX(Q$3:Q$103),"")</f>
        <v>1</v>
      </c>
      <c r="V3" s="22">
        <f>IF(B3&gt;"",RANK(Q3,Q$3:Q$103),"")</f>
        <v>1</v>
      </c>
      <c r="W3" s="21"/>
    </row>
    <row r="4" spans="1:23" ht="15">
      <c r="A4" s="6">
        <v>2</v>
      </c>
      <c r="B4" s="13" t="s">
        <v>21</v>
      </c>
      <c r="C4" s="23" t="s">
        <v>18</v>
      </c>
      <c r="D4" s="23">
        <v>4</v>
      </c>
      <c r="E4" s="14" t="s">
        <v>17</v>
      </c>
      <c r="F4" s="24"/>
      <c r="G4" s="16">
        <v>3</v>
      </c>
      <c r="H4" s="16">
        <v>2</v>
      </c>
      <c r="I4" s="16">
        <v>4</v>
      </c>
      <c r="J4" s="16">
        <v>3</v>
      </c>
      <c r="K4" s="16">
        <v>4</v>
      </c>
      <c r="L4" s="16">
        <v>1</v>
      </c>
      <c r="M4" s="16">
        <v>5</v>
      </c>
      <c r="N4" s="16">
        <v>2</v>
      </c>
      <c r="O4" s="16">
        <v>2</v>
      </c>
      <c r="P4" s="16">
        <v>2</v>
      </c>
      <c r="Q4" s="17">
        <f>SUM(G4:P4)</f>
        <v>28</v>
      </c>
      <c r="R4" s="18">
        <f>IF(B4&gt;"",IF(T4&gt;"",T4,(IF(W4&gt;"",W4,""))),"")</f>
      </c>
      <c r="S4" s="19">
        <f>IF(B4&gt;"",Q4/$T$1,"")</f>
        <v>0.6511627906976745</v>
      </c>
      <c r="T4" s="20">
        <f>IF(AND(B4&gt;"",Q4=MAX(Q$3:Q$103),Q4&gt;=$T$1*0.75),"победитель","")</f>
      </c>
      <c r="U4" s="21">
        <f>IF(B4&gt;"",Q4/MAX(Q$3:Q$103),"")</f>
        <v>0.7777777777777778</v>
      </c>
      <c r="V4" s="22">
        <f>IF(B4&gt;"",RANK(Q4,Q$3:Q$103),"")</f>
        <v>2</v>
      </c>
      <c r="W4" s="21"/>
    </row>
    <row r="5" spans="1:23" ht="15">
      <c r="A5" s="6">
        <v>3</v>
      </c>
      <c r="B5" s="13" t="s">
        <v>22</v>
      </c>
      <c r="C5" s="23" t="s">
        <v>19</v>
      </c>
      <c r="D5" s="23">
        <v>4</v>
      </c>
      <c r="E5" s="14" t="s">
        <v>17</v>
      </c>
      <c r="F5" s="24"/>
      <c r="G5" s="16">
        <v>6</v>
      </c>
      <c r="H5" s="16">
        <v>1</v>
      </c>
      <c r="I5" s="16">
        <v>2</v>
      </c>
      <c r="J5" s="16">
        <v>4</v>
      </c>
      <c r="K5" s="16">
        <v>0</v>
      </c>
      <c r="L5" s="16">
        <v>2</v>
      </c>
      <c r="M5" s="16">
        <v>6</v>
      </c>
      <c r="N5" s="16">
        <v>1</v>
      </c>
      <c r="O5" s="16">
        <v>2</v>
      </c>
      <c r="P5" s="16">
        <v>1</v>
      </c>
      <c r="Q5" s="17">
        <f>SUM(G5:P5)</f>
        <v>25</v>
      </c>
      <c r="R5" s="18">
        <f>IF(B5&gt;"",IF(T5&gt;"",T5,(IF(W5&gt;"",W5,""))),"")</f>
      </c>
      <c r="S5" s="19">
        <f>IF(B5&gt;"",Q5/$T$1,"")</f>
        <v>0.5813953488372093</v>
      </c>
      <c r="T5" s="20">
        <f>IF(AND(B5&gt;"",Q5=MAX(Q$3:Q$103),Q5&gt;=$T$1*0.75),"победитель","")</f>
      </c>
      <c r="U5" s="21">
        <f>IF(B5&gt;"",Q5/MAX(Q$3:Q$103),"")</f>
        <v>0.6944444444444444</v>
      </c>
      <c r="V5" s="22">
        <f>IF(B5&gt;"",RANK(Q5,Q$3:Q$103),"")</f>
        <v>3</v>
      </c>
      <c r="W5" s="21"/>
    </row>
    <row r="6" spans="1:23" ht="15">
      <c r="A6" s="6">
        <v>4</v>
      </c>
      <c r="B6" s="13"/>
      <c r="C6" s="23"/>
      <c r="D6" s="23"/>
      <c r="E6" s="23"/>
      <c r="F6" s="24"/>
      <c r="G6" s="16"/>
      <c r="H6" s="16"/>
      <c r="I6" s="16"/>
      <c r="J6" s="16"/>
      <c r="K6" s="16"/>
      <c r="L6" s="16"/>
      <c r="M6" s="16"/>
      <c r="N6" s="16"/>
      <c r="O6" s="16"/>
      <c r="P6" s="16"/>
      <c r="Q6" s="17">
        <f>SUM(G6:P6)</f>
        <v>0</v>
      </c>
      <c r="R6" s="18">
        <f>IF(B6&gt;"",IF(T6&gt;"",T6,(IF(W6&gt;"",W6,""))),"")</f>
      </c>
      <c r="S6" s="19">
        <f>IF(B6&gt;"",Q6/$T$1,"")</f>
      </c>
      <c r="T6" s="20">
        <f>IF(AND(B6&gt;"",Q6=MAX(Q$3:Q$103),Q6&gt;=$T$1*0.75),"победитель","")</f>
      </c>
      <c r="U6" s="21">
        <f>IF(B6&gt;"",Q6/MAX(Q$3:Q$103),"")</f>
      </c>
      <c r="V6" s="22">
        <f>IF(B6&gt;"",RANK(Q6,Q$3:Q$103),"")</f>
      </c>
      <c r="W6" s="21"/>
    </row>
    <row r="7" spans="1:23" ht="15">
      <c r="A7" s="6">
        <v>5</v>
      </c>
      <c r="B7" s="13"/>
      <c r="C7" s="23"/>
      <c r="D7" s="23"/>
      <c r="E7" s="23"/>
      <c r="F7" s="24"/>
      <c r="G7" s="16"/>
      <c r="H7" s="16"/>
      <c r="I7" s="16"/>
      <c r="J7" s="16"/>
      <c r="K7" s="16"/>
      <c r="L7" s="16"/>
      <c r="M7" s="16"/>
      <c r="N7" s="16"/>
      <c r="O7" s="16"/>
      <c r="P7" s="16"/>
      <c r="Q7" s="17">
        <f>SUM(G7:P7)</f>
        <v>0</v>
      </c>
      <c r="R7" s="18">
        <f>IF(B7&gt;"",IF(T7&gt;"",T7,(IF(W7&gt;"",W7,""))),"")</f>
      </c>
      <c r="S7" s="19">
        <f>IF(B7&gt;"",Q7/$T$1,"")</f>
      </c>
      <c r="T7" s="20">
        <f>IF(AND(B7&gt;"",Q7=MAX(Q$3:Q$103),Q7&gt;=$T$1*0.75),"победитель","")</f>
      </c>
      <c r="U7" s="21">
        <f>IF(B7&gt;"",Q7/MAX(Q$3:Q$103),"")</f>
      </c>
      <c r="V7" s="22">
        <f>IF(B7&gt;"",RANK(Q7,Q$3:Q$103),"")</f>
      </c>
      <c r="W7" s="21"/>
    </row>
  </sheetData>
  <conditionalFormatting sqref="J3:J7 M3:M7">
    <cfRule type="cellIs" priority="1" dxfId="0" operator="greaterThan" stopIfTrue="1">
      <formula>6</formula>
    </cfRule>
  </conditionalFormatting>
  <conditionalFormatting sqref="I3:I7 K3:K7">
    <cfRule type="cellIs" priority="2" dxfId="0" operator="greaterThan" stopIfTrue="1">
      <formula>4</formula>
    </cfRule>
  </conditionalFormatting>
  <conditionalFormatting sqref="H3:H7 L3:L7 O3:O7">
    <cfRule type="cellIs" priority="3" dxfId="0" operator="greaterThan" stopIfTrue="1">
      <formula>3</formula>
    </cfRule>
  </conditionalFormatting>
  <conditionalFormatting sqref="G3:G7">
    <cfRule type="cellIs" priority="4" dxfId="0" operator="greaterThan" stopIfTrue="1">
      <formula>7</formula>
    </cfRule>
  </conditionalFormatting>
  <conditionalFormatting sqref="N3:N7">
    <cfRule type="cellIs" priority="5" dxfId="0" operator="greaterThan" stopIfTrue="1">
      <formula>5</formula>
    </cfRule>
  </conditionalFormatting>
  <conditionalFormatting sqref="P3:P7">
    <cfRule type="cellIs" priority="6" dxfId="0" operator="greaterThan" stopIfTrue="1">
      <formula>2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kab_222</cp:lastModifiedBy>
  <dcterms:created xsi:type="dcterms:W3CDTF">1996-10-08T23:32:33Z</dcterms:created>
  <dcterms:modified xsi:type="dcterms:W3CDTF">2013-03-23T05:45:23Z</dcterms:modified>
  <cp:category/>
  <cp:version/>
  <cp:contentType/>
  <cp:contentStatus/>
</cp:coreProperties>
</file>