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15480" windowHeight="11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<sst xmlns="http://schemas.openxmlformats.org/spreadsheetml/2006/main" count="163" uniqueCount="117">
  <si>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</si>
  <si>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</si>
  <si>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</si>
  <si>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</si>
  <si>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</si>
  <si>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</si>
  <si>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</si>
  <si>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</si>
  <si>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</si>
  <si>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</si>
  <si>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</si>
  <si>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</si>
  <si>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</si>
  <si>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r>
      <t xml:space="preserve">общая </t>
    </r>
    <r>
      <rPr>
        <sz val="11"/>
        <color indexed="8"/>
        <rFont val="Calibri"/>
        <family val="2"/>
      </rPr>
      <t xml:space="preserve">∑ </t>
    </r>
  </si>
  <si>
    <t>призер</t>
  </si>
  <si>
    <t>Правила заполнения:</t>
  </si>
  <si>
    <r>
      <t xml:space="preserve">1 столбец Шифр - в текстовом формате, </t>
    </r>
    <r>
      <rPr>
        <b/>
        <sz val="14"/>
        <color indexed="8"/>
        <rFont val="Calibri"/>
        <family val="2"/>
      </rPr>
      <t>не переводить в цифровой и общий формат</t>
    </r>
  </si>
  <si>
    <r>
      <t xml:space="preserve">3 общая сумма не считается пока </t>
    </r>
    <r>
      <rPr>
        <b/>
        <sz val="14"/>
        <color indexed="8"/>
        <rFont val="Calibri"/>
        <family val="2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</si>
  <si>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Calibri"/>
        <family val="2"/>
      </rPr>
      <t>не внесен шифр</t>
    </r>
  </si>
  <si>
    <r>
      <t>5</t>
    </r>
    <r>
      <rPr>
        <sz val="14"/>
        <color indexed="8"/>
        <rFont val="Calibri"/>
        <family val="2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</si>
  <si>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Calibri"/>
        <family val="2"/>
      </rPr>
      <t xml:space="preserve">красный цвет </t>
    </r>
    <r>
      <rPr>
        <sz val="11"/>
        <color indexed="8"/>
        <rFont val="Calibri"/>
        <family val="2"/>
      </rPr>
      <t xml:space="preserve">ячеек сигнализирует об </t>
    </r>
    <r>
      <rPr>
        <b/>
        <sz val="14"/>
        <color indexed="8"/>
        <rFont val="Calibri"/>
        <family val="2"/>
      </rPr>
      <t>ошибке</t>
    </r>
  </si>
  <si>
    <r>
      <t xml:space="preserve">2 баллы вносить </t>
    </r>
    <r>
      <rPr>
        <b/>
        <sz val="14"/>
        <color indexed="8"/>
        <rFont val="Calibri"/>
        <family val="2"/>
      </rPr>
      <t>вручную</t>
    </r>
  </si>
  <si>
    <t>тест</t>
  </si>
  <si>
    <t>соответствие</t>
  </si>
  <si>
    <t>ответь на вопрос</t>
  </si>
  <si>
    <t>таблица</t>
  </si>
  <si>
    <t>практическая часть</t>
  </si>
  <si>
    <t>текст</t>
  </si>
  <si>
    <t>Правила назначения призера:</t>
  </si>
  <si>
    <r>
      <rPr>
        <b/>
        <sz val="11"/>
        <color indexed="8"/>
        <rFont val="Calibri"/>
        <family val="2"/>
      </rPr>
      <t xml:space="preserve">Призёроми назначаются </t>
    </r>
    <r>
      <rPr>
        <b/>
        <sz val="14"/>
        <color indexed="8"/>
        <rFont val="Calibri"/>
        <family val="2"/>
      </rPr>
      <t>2 человека</t>
    </r>
    <r>
      <rPr>
        <sz val="11"/>
        <color indexed="8"/>
        <rFont val="Calibri"/>
        <family val="2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Calibri"/>
        <family val="2"/>
      </rPr>
      <t>т.е. не меньше 22 баллов.</t>
    </r>
  </si>
  <si>
    <t>Центральный</t>
  </si>
  <si>
    <t>Лядов Егор Владимирович</t>
  </si>
  <si>
    <t>Кутлузуманова Милина Эдуардовна</t>
  </si>
  <si>
    <t>Сементинова Вероника Евгеньевна</t>
  </si>
  <si>
    <t>Хамидулина Анжела  Римовна</t>
  </si>
  <si>
    <t>Новикова Анастасия Алексеевна</t>
  </si>
  <si>
    <t>Тетяева Анстасия Михайловна</t>
  </si>
  <si>
    <t>Маслов Григорий Вадимович</t>
  </si>
  <si>
    <t>Бельченко Алиса Дмитриевна</t>
  </si>
  <si>
    <t>Давыдов Филипп Дмитриевич</t>
  </si>
  <si>
    <t>Симонян Стелла Арменовна</t>
  </si>
  <si>
    <t>Кривоносова Екатерина Вадимовна</t>
  </si>
  <si>
    <t>Николаева Алиса Дмитриевна</t>
  </si>
  <si>
    <t>Гервик Елизавета Максимовна</t>
  </si>
  <si>
    <t>Антюфеева Анна Сергеевна</t>
  </si>
  <si>
    <t>Лапина Надежда Алексеевна</t>
  </si>
  <si>
    <t>Бритнер Алексей Иванович</t>
  </si>
  <si>
    <t>Ленивцев Даниил Сергеевич</t>
  </si>
  <si>
    <t>Касымов Ренат Русланович</t>
  </si>
  <si>
    <t>Дилевский Дмитрий Александрович</t>
  </si>
  <si>
    <t>Ибрагимов Артур Уралович</t>
  </si>
  <si>
    <t>Криницын Константин Сергеевич</t>
  </si>
  <si>
    <t>Клисторнер Кирилл Витальевич</t>
  </si>
  <si>
    <t>Цап Илья Максимович</t>
  </si>
  <si>
    <t>Гилязова Анна Антоновна</t>
  </si>
  <si>
    <t>Письменный Игорь Евгеньевич</t>
  </si>
  <si>
    <t>Миклина Анастасия Павловна</t>
  </si>
  <si>
    <t>Пашнина Дарья Климентовна</t>
  </si>
  <si>
    <t>Акулов Алексей Владимирович</t>
  </si>
  <si>
    <t>Клещенко Валерия Евгеньевна</t>
  </si>
  <si>
    <t>Петина Ксения Алексеевна</t>
  </si>
  <si>
    <t>Довлатян Ани Кареновна</t>
  </si>
  <si>
    <t>Ильин Александр Андреевич</t>
  </si>
  <si>
    <t>Мелкозерова Изабелла Юрьевна</t>
  </si>
  <si>
    <t>Моторин Иван Игоревич</t>
  </si>
  <si>
    <t>Бганцова Александра Анатольевна</t>
  </si>
  <si>
    <t>Зеленокор Владимир Александрович</t>
  </si>
  <si>
    <t>30ф</t>
  </si>
  <si>
    <t>147ф</t>
  </si>
  <si>
    <t>4ф</t>
  </si>
  <si>
    <t>Протокол районного этапа олимпиады младших школьников по окружающему миру</t>
  </si>
  <si>
    <t>о-33</t>
  </si>
  <si>
    <t>о-34</t>
  </si>
  <si>
    <t>о-30</t>
  </si>
  <si>
    <t>о-36</t>
  </si>
  <si>
    <t>о-35</t>
  </si>
  <si>
    <t>о-32</t>
  </si>
  <si>
    <t>о-7</t>
  </si>
  <si>
    <t>о-8</t>
  </si>
  <si>
    <t>о-9</t>
  </si>
  <si>
    <t>о-10</t>
  </si>
  <si>
    <t>о-11</t>
  </si>
  <si>
    <t>о-12</t>
  </si>
  <si>
    <t>о-13</t>
  </si>
  <si>
    <t>о-14</t>
  </si>
  <si>
    <t>о-15</t>
  </si>
  <si>
    <t>о-16</t>
  </si>
  <si>
    <t>о-17</t>
  </si>
  <si>
    <t>о-18</t>
  </si>
  <si>
    <t>о-22</t>
  </si>
  <si>
    <t>Барышева Екатерина Михайловна</t>
  </si>
  <si>
    <t>о-21</t>
  </si>
  <si>
    <t>о-20</t>
  </si>
  <si>
    <t>о-19</t>
  </si>
  <si>
    <t>о-25</t>
  </si>
  <si>
    <t>о-24</t>
  </si>
  <si>
    <t>о-23</t>
  </si>
  <si>
    <t>о-27</t>
  </si>
  <si>
    <t>о-28</t>
  </si>
  <si>
    <t>о-26</t>
  </si>
  <si>
    <t>о-42</t>
  </si>
  <si>
    <t>о-39</t>
  </si>
  <si>
    <t>о-38</t>
  </si>
  <si>
    <t>о-37</t>
  </si>
  <si>
    <t>о-6</t>
  </si>
  <si>
    <t>о-5</t>
  </si>
  <si>
    <t>о-4</t>
  </si>
  <si>
    <t>о-3</t>
  </si>
  <si>
    <t>о-1</t>
  </si>
  <si>
    <t>о-2</t>
  </si>
  <si>
    <t>о-29</t>
  </si>
  <si>
    <t>о-41</t>
  </si>
  <si>
    <t>о-40</t>
  </si>
  <si>
    <t>Давлеева Мария Тагировна</t>
  </si>
  <si>
    <t>Пушкаренко Майя Владимировна</t>
  </si>
  <si>
    <t xml:space="preserve">Гусева Екатерина </t>
  </si>
  <si>
    <t>Саутнер Даниил Олегович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</si>
</sst>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22" borderId="11" xfId="0" applyNumberFormat="1" applyFill="1" applyBorder="1" applyAlignment="1" applyProtection="1">
      <alignment/>
      <protection locked="0"/>
    </xf>
    <xf numFmtId="0" fontId="0" fillId="22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9" fontId="4" fillId="0" borderId="11" xfId="55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9" fontId="4" fillId="0" borderId="11" xfId="0" applyNumberFormat="1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22" borderId="0" xfId="0" applyFill="1" applyAlignment="1">
      <alignment/>
    </xf>
    <xf numFmtId="0" fontId="0" fillId="22" borderId="0" xfId="0" applyFill="1" applyBorder="1" applyAlignment="1">
      <alignment/>
    </xf>
    <xf numFmtId="0" fontId="0" fillId="0" borderId="12" xfId="0" applyBorder="1" applyAlignment="1">
      <alignment/>
    </xf>
    <xf numFmtId="0" fontId="0" fillId="22" borderId="12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7" fillId="22" borderId="11" xfId="0" applyFont="1" applyFill="1" applyBorder="1" applyAlignment="1" applyProtection="1">
      <alignment horizontal="left" vertical="top" wrapText="1"/>
      <protection locked="0"/>
    </xf>
    <xf numFmtId="0" fontId="7" fillId="22" borderId="12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6" fillId="22" borderId="0" xfId="0" applyFont="1" applyFill="1" applyAlignment="1">
      <alignment/>
    </xf>
    <xf numFmtId="0" fontId="10" fillId="22" borderId="11" xfId="0" applyFont="1" applyFill="1" applyBorder="1" applyAlignment="1">
      <alignment vertical="top" wrapText="1"/>
    </xf>
    <xf numFmtId="0" fontId="10" fillId="22" borderId="11" xfId="0" applyFont="1" applyFill="1" applyBorder="1" applyAlignment="1">
      <alignment horizontal="left" vertical="top" wrapText="1"/>
    </xf>
    <xf numFmtId="0" fontId="10" fillId="22" borderId="11" xfId="0" applyFont="1" applyFill="1" applyBorder="1" applyAlignment="1">
      <alignment horizontal="right" vertical="top" wrapText="1"/>
    </xf>
    <xf numFmtId="0" fontId="0" fillId="22" borderId="0" xfId="0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B17" sqref="AB17"/>
    </sheetView>
  </sheetViews>
  <sheetFormatPr defaultColWidth="9.140625" defaultRowHeight="15"/>
  <cols>
    <col min="1" max="1" width="4.28125" style="0" customWidth="1"/>
    <col min="2" max="2" width="6.140625" style="16" bestFit="1" customWidth="1"/>
    <col min="3" max="3" width="39.140625" style="0" customWidth="1"/>
    <col min="4" max="4" width="8.140625" style="0" customWidth="1"/>
    <col min="5" max="5" width="6.8515625" style="0" bestFit="1" customWidth="1"/>
    <col min="6" max="6" width="17.00390625" style="0" customWidth="1"/>
    <col min="7" max="26" width="2.8515625" style="21" customWidth="1"/>
    <col min="27" max="27" width="13.8515625" style="0" customWidth="1"/>
    <col min="28" max="28" width="9.421875" style="0" customWidth="1"/>
    <col min="29" max="29" width="11.421875" style="0" bestFit="1" customWidth="1"/>
    <col min="30" max="30" width="12.00390625" style="0" bestFit="1" customWidth="1"/>
    <col min="31" max="31" width="12.57421875" style="0" bestFit="1" customWidth="1"/>
    <col min="32" max="32" width="6.421875" style="0" bestFit="1" customWidth="1"/>
    <col min="33" max="33" width="7.57421875" style="0" bestFit="1" customWidth="1"/>
    <col min="34" max="34" width="4.28125" style="0" customWidth="1"/>
    <col min="35" max="35" width="47.421875" style="0" bestFit="1" customWidth="1"/>
    <col min="36" max="36" width="48.00390625" style="0" customWidth="1"/>
    <col min="37" max="43" width="12.7109375" style="0" customWidth="1"/>
  </cols>
  <sheetData>
    <row r="1" spans="1:27" ht="18.75">
      <c r="A1" s="33" t="s">
        <v>70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32" ht="46.5" customHeight="1">
      <c r="A2" s="1"/>
      <c r="B2" s="7"/>
      <c r="C2" s="1"/>
      <c r="D2" s="1"/>
      <c r="E2" s="1"/>
      <c r="F2" s="1"/>
      <c r="G2" s="35" t="s">
        <v>22</v>
      </c>
      <c r="H2" s="35"/>
      <c r="I2" s="35"/>
      <c r="J2" s="35"/>
      <c r="K2" s="35"/>
      <c r="L2" s="35"/>
      <c r="M2" s="35"/>
      <c r="N2" s="35"/>
      <c r="O2" s="35"/>
      <c r="P2" s="35"/>
      <c r="Q2" s="36" t="s">
        <v>23</v>
      </c>
      <c r="R2" s="36"/>
      <c r="S2" s="37" t="s">
        <v>24</v>
      </c>
      <c r="T2" s="37"/>
      <c r="U2" s="37"/>
      <c r="V2" s="27" t="s">
        <v>27</v>
      </c>
      <c r="W2" s="27" t="s">
        <v>25</v>
      </c>
      <c r="X2" s="37" t="s">
        <v>26</v>
      </c>
      <c r="Y2" s="37"/>
      <c r="Z2" s="37"/>
      <c r="AA2" s="1"/>
      <c r="AB2" s="2"/>
      <c r="AC2" s="3" t="s">
        <v>0</v>
      </c>
      <c r="AD2" s="26">
        <v>44</v>
      </c>
      <c r="AE2" s="3" t="s">
        <v>1</v>
      </c>
      <c r="AF2" s="4">
        <f>COUNTIF(B4:B102,"&gt;""")</f>
        <v>41</v>
      </c>
    </row>
    <row r="3" spans="1:33" ht="15">
      <c r="A3" s="4" t="s">
        <v>2</v>
      </c>
      <c r="B3" s="8" t="s">
        <v>3</v>
      </c>
      <c r="C3" s="4" t="s">
        <v>4</v>
      </c>
      <c r="D3" s="4" t="s">
        <v>5</v>
      </c>
      <c r="E3" s="4" t="s">
        <v>6</v>
      </c>
      <c r="F3" s="19" t="s">
        <v>12</v>
      </c>
      <c r="G3" s="19">
        <v>1</v>
      </c>
      <c r="H3" s="19">
        <v>2</v>
      </c>
      <c r="I3" s="19">
        <v>3</v>
      </c>
      <c r="J3" s="19">
        <v>4</v>
      </c>
      <c r="K3" s="19">
        <v>5</v>
      </c>
      <c r="L3" s="19">
        <v>6</v>
      </c>
      <c r="M3" s="19">
        <v>7</v>
      </c>
      <c r="N3" s="19">
        <v>8</v>
      </c>
      <c r="O3" s="19">
        <v>9</v>
      </c>
      <c r="P3" s="19">
        <v>10</v>
      </c>
      <c r="Q3" s="19">
        <v>11</v>
      </c>
      <c r="R3" s="19">
        <v>12</v>
      </c>
      <c r="S3" s="19">
        <v>13</v>
      </c>
      <c r="T3" s="19">
        <v>14</v>
      </c>
      <c r="U3" s="19">
        <v>15</v>
      </c>
      <c r="V3" s="19">
        <v>16</v>
      </c>
      <c r="W3" s="19">
        <v>17</v>
      </c>
      <c r="X3" s="19">
        <v>18</v>
      </c>
      <c r="Y3" s="19">
        <v>19</v>
      </c>
      <c r="Z3" s="19">
        <v>20</v>
      </c>
      <c r="AA3" s="23" t="s">
        <v>13</v>
      </c>
      <c r="AB3" s="4" t="s">
        <v>7</v>
      </c>
      <c r="AC3" s="5" t="s">
        <v>8</v>
      </c>
      <c r="AD3" s="6" t="s">
        <v>9</v>
      </c>
      <c r="AE3" s="6" t="s">
        <v>10</v>
      </c>
      <c r="AF3" s="6" t="s">
        <v>11</v>
      </c>
      <c r="AG3" s="6" t="s">
        <v>14</v>
      </c>
    </row>
    <row r="4" spans="1:44" ht="18.75">
      <c r="A4" s="4">
        <v>1</v>
      </c>
      <c r="B4" s="9" t="s">
        <v>94</v>
      </c>
      <c r="C4" s="29" t="s">
        <v>31</v>
      </c>
      <c r="D4" s="31">
        <v>4</v>
      </c>
      <c r="E4" s="30" t="s">
        <v>67</v>
      </c>
      <c r="F4" s="29" t="s">
        <v>30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  <c r="M4" s="25">
        <v>1</v>
      </c>
      <c r="N4" s="25">
        <v>0</v>
      </c>
      <c r="O4" s="25">
        <v>1</v>
      </c>
      <c r="P4" s="25">
        <v>1</v>
      </c>
      <c r="Q4" s="25">
        <v>2</v>
      </c>
      <c r="R4" s="25">
        <v>1</v>
      </c>
      <c r="S4" s="25">
        <v>0</v>
      </c>
      <c r="T4" s="24">
        <v>1</v>
      </c>
      <c r="U4" s="24">
        <v>0</v>
      </c>
      <c r="V4" s="24">
        <v>1</v>
      </c>
      <c r="W4" s="24">
        <v>0</v>
      </c>
      <c r="X4" s="24">
        <v>4</v>
      </c>
      <c r="Y4" s="24">
        <v>4</v>
      </c>
      <c r="Z4" s="24">
        <v>3</v>
      </c>
      <c r="AA4" s="22">
        <f aca="true" t="shared" si="0" ref="AA4:AA66">SUM(G4:Z4)</f>
        <v>25</v>
      </c>
      <c r="AB4" s="11">
        <f aca="true" t="shared" si="1" ref="AB4:AB17">IF(B4&gt;"",IF(AD4&gt;"",AD4,(IF(AG4&gt;"",AG4,""))),"")</f>
      </c>
      <c r="AC4" s="12">
        <f aca="true" t="shared" si="2" ref="AC4:AC34">IF(B4&gt;"",AA4/$AD$2,"")</f>
        <v>0.5681818181818182</v>
      </c>
      <c r="AD4" s="13"/>
      <c r="AE4" s="14">
        <f>IF(B4&gt;"",AA4/MAX(AA$4:AA$102),"")</f>
        <v>0.7142857142857143</v>
      </c>
      <c r="AF4" s="15">
        <f>IF(B4&gt;"",RANK(AA4,AA$4:AA$102),"")</f>
        <v>19</v>
      </c>
      <c r="AG4" s="14"/>
      <c r="AI4" s="28" t="s">
        <v>15</v>
      </c>
      <c r="AJ4" s="17"/>
      <c r="AK4" s="17"/>
      <c r="AL4" s="16"/>
      <c r="AM4" s="16"/>
      <c r="AN4" s="16"/>
      <c r="AO4" s="16"/>
      <c r="AP4" s="16"/>
      <c r="AQ4" s="16"/>
      <c r="AR4" s="16"/>
    </row>
    <row r="5" spans="1:44" ht="18.75">
      <c r="A5" s="4">
        <v>2</v>
      </c>
      <c r="B5" s="9" t="s">
        <v>92</v>
      </c>
      <c r="C5" s="29" t="s">
        <v>32</v>
      </c>
      <c r="D5" s="31">
        <v>4</v>
      </c>
      <c r="E5" s="30" t="s">
        <v>67</v>
      </c>
      <c r="F5" s="29" t="s">
        <v>30</v>
      </c>
      <c r="G5" s="25">
        <v>1</v>
      </c>
      <c r="H5" s="25">
        <v>1</v>
      </c>
      <c r="I5" s="25">
        <v>0</v>
      </c>
      <c r="J5" s="25">
        <v>1</v>
      </c>
      <c r="K5" s="25">
        <v>1</v>
      </c>
      <c r="L5" s="25">
        <v>1</v>
      </c>
      <c r="M5" s="25">
        <v>0</v>
      </c>
      <c r="N5" s="25">
        <v>0</v>
      </c>
      <c r="O5" s="25">
        <v>1</v>
      </c>
      <c r="P5" s="25">
        <v>1</v>
      </c>
      <c r="Q5" s="25">
        <v>4</v>
      </c>
      <c r="R5" s="25">
        <v>0</v>
      </c>
      <c r="S5" s="25">
        <v>0</v>
      </c>
      <c r="T5" s="24">
        <v>1</v>
      </c>
      <c r="U5" s="24">
        <v>0</v>
      </c>
      <c r="V5" s="24">
        <v>1</v>
      </c>
      <c r="W5" s="24">
        <v>0</v>
      </c>
      <c r="X5" s="24">
        <v>4</v>
      </c>
      <c r="Y5" s="24">
        <v>3</v>
      </c>
      <c r="Z5" s="24">
        <v>0</v>
      </c>
      <c r="AA5" s="22">
        <f t="shared" si="0"/>
        <v>20</v>
      </c>
      <c r="AB5" s="11">
        <f t="shared" si="1"/>
      </c>
      <c r="AC5" s="12">
        <f t="shared" si="2"/>
        <v>0.45454545454545453</v>
      </c>
      <c r="AD5" s="13"/>
      <c r="AE5" s="14">
        <f>IF(B5&gt;"",AA5/MAX(AA$4:AA$102),"")</f>
        <v>0.5714285714285714</v>
      </c>
      <c r="AF5" s="15">
        <f>IF(B5&gt;"",RANK(AA5,AA$4:AA$102),"")</f>
        <v>32</v>
      </c>
      <c r="AG5" s="14"/>
      <c r="AI5" s="17" t="s">
        <v>16</v>
      </c>
      <c r="AJ5" s="17"/>
      <c r="AK5" s="17"/>
      <c r="AL5" s="16"/>
      <c r="AM5" s="16"/>
      <c r="AN5" s="16"/>
      <c r="AO5" s="16"/>
      <c r="AP5" s="16"/>
      <c r="AQ5" s="16"/>
      <c r="AR5" s="16"/>
    </row>
    <row r="6" spans="1:44" ht="18.75">
      <c r="A6" s="4">
        <v>3</v>
      </c>
      <c r="B6" s="9" t="s">
        <v>93</v>
      </c>
      <c r="C6" s="29" t="s">
        <v>33</v>
      </c>
      <c r="D6" s="31">
        <v>4</v>
      </c>
      <c r="E6" s="30" t="s">
        <v>67</v>
      </c>
      <c r="F6" s="29" t="s">
        <v>30</v>
      </c>
      <c r="G6" s="25">
        <v>1</v>
      </c>
      <c r="H6" s="25">
        <v>0</v>
      </c>
      <c r="I6" s="25">
        <v>0</v>
      </c>
      <c r="J6" s="25">
        <v>1</v>
      </c>
      <c r="K6" s="25">
        <v>1</v>
      </c>
      <c r="L6" s="25">
        <v>1</v>
      </c>
      <c r="M6" s="25">
        <v>0</v>
      </c>
      <c r="N6" s="25">
        <v>0</v>
      </c>
      <c r="O6" s="25">
        <v>1</v>
      </c>
      <c r="P6" s="25">
        <v>1</v>
      </c>
      <c r="Q6" s="25">
        <v>1</v>
      </c>
      <c r="R6" s="25">
        <v>0</v>
      </c>
      <c r="S6" s="25">
        <v>0</v>
      </c>
      <c r="T6" s="24">
        <v>1</v>
      </c>
      <c r="U6" s="24">
        <v>0</v>
      </c>
      <c r="V6" s="24">
        <v>0</v>
      </c>
      <c r="W6" s="24">
        <v>0</v>
      </c>
      <c r="X6" s="24">
        <v>3</v>
      </c>
      <c r="Y6" s="24">
        <v>1</v>
      </c>
      <c r="Z6" s="24">
        <v>1</v>
      </c>
      <c r="AA6" s="22">
        <f t="shared" si="0"/>
        <v>13</v>
      </c>
      <c r="AB6" s="11">
        <f t="shared" si="1"/>
      </c>
      <c r="AC6" s="12">
        <f t="shared" si="2"/>
        <v>0.29545454545454547</v>
      </c>
      <c r="AD6" s="13"/>
      <c r="AE6" s="14">
        <f>IF(B6&gt;"",AA6/MAX(AA$4:AA$102),"")</f>
        <v>0.37142857142857144</v>
      </c>
      <c r="AF6" s="15">
        <f>IF(B6&gt;"",RANK(AA6,AA$4:AA$102),"")</f>
        <v>41</v>
      </c>
      <c r="AG6" s="14"/>
      <c r="AI6" s="17" t="s">
        <v>21</v>
      </c>
      <c r="AJ6" s="17"/>
      <c r="AK6" s="17"/>
      <c r="AL6" s="16"/>
      <c r="AM6" s="16"/>
      <c r="AN6" s="16"/>
      <c r="AO6" s="16"/>
      <c r="AP6" s="16"/>
      <c r="AQ6" s="16"/>
      <c r="AR6" s="16"/>
    </row>
    <row r="7" spans="1:44" ht="18.75">
      <c r="A7" s="4">
        <v>4</v>
      </c>
      <c r="B7" s="9" t="s">
        <v>72</v>
      </c>
      <c r="C7" s="29" t="s">
        <v>34</v>
      </c>
      <c r="D7" s="31">
        <v>4</v>
      </c>
      <c r="E7" s="30">
        <v>30</v>
      </c>
      <c r="F7" s="29" t="s">
        <v>30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0</v>
      </c>
      <c r="O7" s="25">
        <v>1</v>
      </c>
      <c r="P7" s="25">
        <v>1</v>
      </c>
      <c r="Q7" s="25">
        <v>2</v>
      </c>
      <c r="R7" s="25">
        <v>1</v>
      </c>
      <c r="S7" s="25">
        <v>0</v>
      </c>
      <c r="T7" s="24">
        <v>1</v>
      </c>
      <c r="U7" s="24">
        <v>0</v>
      </c>
      <c r="V7" s="24">
        <v>0</v>
      </c>
      <c r="W7" s="24">
        <v>0</v>
      </c>
      <c r="X7" s="24">
        <v>4</v>
      </c>
      <c r="Y7" s="24">
        <v>3</v>
      </c>
      <c r="Z7" s="24">
        <v>1</v>
      </c>
      <c r="AA7" s="22">
        <f t="shared" si="0"/>
        <v>21</v>
      </c>
      <c r="AB7" s="11">
        <f t="shared" si="1"/>
      </c>
      <c r="AC7" s="12">
        <f t="shared" si="2"/>
        <v>0.4772727272727273</v>
      </c>
      <c r="AD7" s="13"/>
      <c r="AE7" s="14">
        <f>IF(B7&gt;"",AA7/MAX(AA$4:AA$102),"")</f>
        <v>0.6</v>
      </c>
      <c r="AF7" s="15">
        <f>IF(B7&gt;"",RANK(AA7,AA$4:AA$102),"")</f>
        <v>31</v>
      </c>
      <c r="AG7" s="14"/>
      <c r="AI7" s="18" t="s">
        <v>17</v>
      </c>
      <c r="AJ7" s="17"/>
      <c r="AK7" s="17"/>
      <c r="AL7" s="16"/>
      <c r="AM7" s="16"/>
      <c r="AN7" s="16"/>
      <c r="AO7" s="16"/>
      <c r="AP7" s="16"/>
      <c r="AQ7" s="16"/>
      <c r="AR7" s="16"/>
    </row>
    <row r="8" spans="1:44" ht="18.75">
      <c r="A8" s="4">
        <v>5</v>
      </c>
      <c r="B8" s="9" t="s">
        <v>76</v>
      </c>
      <c r="C8" s="29" t="s">
        <v>35</v>
      </c>
      <c r="D8" s="31">
        <v>4</v>
      </c>
      <c r="E8" s="30">
        <v>30</v>
      </c>
      <c r="F8" s="29" t="s">
        <v>30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0</v>
      </c>
      <c r="N8" s="25">
        <v>0</v>
      </c>
      <c r="O8" s="25">
        <v>1</v>
      </c>
      <c r="P8" s="25">
        <v>1</v>
      </c>
      <c r="Q8" s="25">
        <v>3</v>
      </c>
      <c r="R8" s="25">
        <v>3</v>
      </c>
      <c r="S8" s="25">
        <v>1</v>
      </c>
      <c r="T8" s="24">
        <v>1</v>
      </c>
      <c r="U8" s="24">
        <v>0</v>
      </c>
      <c r="V8" s="24">
        <v>4</v>
      </c>
      <c r="W8" s="24">
        <v>0</v>
      </c>
      <c r="X8" s="24">
        <v>4</v>
      </c>
      <c r="Y8" s="24">
        <v>3</v>
      </c>
      <c r="Z8" s="24">
        <v>3</v>
      </c>
      <c r="AA8" s="22">
        <f t="shared" si="0"/>
        <v>30</v>
      </c>
      <c r="AB8" s="11">
        <f t="shared" si="1"/>
      </c>
      <c r="AC8" s="12">
        <f t="shared" si="2"/>
        <v>0.6818181818181818</v>
      </c>
      <c r="AD8" s="13"/>
      <c r="AE8" s="14">
        <f>IF(B8&gt;"",AA8/MAX(AA$4:AA$102),"")</f>
        <v>0.8571428571428571</v>
      </c>
      <c r="AF8" s="15">
        <f>IF(B8&gt;"",RANK(AA8,AA$4:AA$102),"")</f>
        <v>5</v>
      </c>
      <c r="AG8" s="14"/>
      <c r="AI8" s="17" t="s">
        <v>18</v>
      </c>
      <c r="AJ8" s="17"/>
      <c r="AK8" s="17"/>
      <c r="AL8" s="16"/>
      <c r="AM8" s="16"/>
      <c r="AN8" s="16"/>
      <c r="AO8" s="16"/>
      <c r="AP8" s="16"/>
      <c r="AQ8" s="16"/>
      <c r="AR8" s="16"/>
    </row>
    <row r="9" spans="1:44" ht="18.75">
      <c r="A9" s="4">
        <v>6</v>
      </c>
      <c r="B9" s="9" t="s">
        <v>71</v>
      </c>
      <c r="C9" s="29" t="s">
        <v>36</v>
      </c>
      <c r="D9" s="31">
        <v>4</v>
      </c>
      <c r="E9" s="30">
        <v>30</v>
      </c>
      <c r="F9" s="29" t="s">
        <v>30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>
        <v>2</v>
      </c>
      <c r="R9" s="25">
        <v>1</v>
      </c>
      <c r="S9" s="25">
        <v>0</v>
      </c>
      <c r="T9" s="24">
        <v>1</v>
      </c>
      <c r="U9" s="24">
        <v>0</v>
      </c>
      <c r="V9" s="24">
        <v>1</v>
      </c>
      <c r="W9" s="24">
        <v>0</v>
      </c>
      <c r="X9" s="24">
        <v>4</v>
      </c>
      <c r="Y9" s="24">
        <v>4</v>
      </c>
      <c r="Z9" s="24">
        <v>3</v>
      </c>
      <c r="AA9" s="22">
        <f t="shared" si="0"/>
        <v>26</v>
      </c>
      <c r="AB9" s="11">
        <f t="shared" si="1"/>
      </c>
      <c r="AC9" s="12">
        <f t="shared" si="2"/>
        <v>0.5909090909090909</v>
      </c>
      <c r="AD9" s="13"/>
      <c r="AE9" s="14">
        <f>IF(B9&gt;"",AA9/MAX(AA$4:AA$102),"")</f>
        <v>0.7428571428571429</v>
      </c>
      <c r="AF9" s="15">
        <f>IF(B9&gt;"",RANK(AA9,AA$4:AA$102),"")</f>
        <v>15</v>
      </c>
      <c r="AG9" s="14"/>
      <c r="AI9" s="17" t="s">
        <v>19</v>
      </c>
      <c r="AJ9" s="17"/>
      <c r="AK9" s="17"/>
      <c r="AL9" s="16"/>
      <c r="AM9" s="16"/>
      <c r="AN9" s="16"/>
      <c r="AO9" s="16"/>
      <c r="AP9" s="16"/>
      <c r="AQ9" s="16"/>
      <c r="AR9" s="16"/>
    </row>
    <row r="10" spans="1:44" ht="18.75">
      <c r="A10" s="4">
        <v>7</v>
      </c>
      <c r="B10" s="9" t="s">
        <v>86</v>
      </c>
      <c r="C10" s="29" t="s">
        <v>37</v>
      </c>
      <c r="D10" s="31">
        <v>4</v>
      </c>
      <c r="E10" s="30">
        <v>67</v>
      </c>
      <c r="F10" s="29" t="s">
        <v>30</v>
      </c>
      <c r="G10" s="25">
        <v>1</v>
      </c>
      <c r="H10" s="25">
        <v>0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2</v>
      </c>
      <c r="R10" s="25">
        <v>1</v>
      </c>
      <c r="S10" s="25">
        <v>0</v>
      </c>
      <c r="T10" s="24">
        <v>1</v>
      </c>
      <c r="U10" s="24">
        <v>0</v>
      </c>
      <c r="V10" s="24">
        <v>3</v>
      </c>
      <c r="W10" s="24">
        <v>0</v>
      </c>
      <c r="X10" s="24">
        <v>3</v>
      </c>
      <c r="Y10" s="24">
        <v>4</v>
      </c>
      <c r="Z10" s="24">
        <v>3</v>
      </c>
      <c r="AA10" s="22">
        <f t="shared" si="0"/>
        <v>26</v>
      </c>
      <c r="AB10" s="11">
        <f t="shared" si="1"/>
      </c>
      <c r="AC10" s="12">
        <f t="shared" si="2"/>
        <v>0.5909090909090909</v>
      </c>
      <c r="AD10" s="13"/>
      <c r="AE10" s="14">
        <f>IF(B10&gt;"",AA10/MAX(AA$4:AA$102),"")</f>
        <v>0.7428571428571429</v>
      </c>
      <c r="AF10" s="15">
        <f>IF(B10&gt;"",RANK(AA10,AA$4:AA$102),"")</f>
        <v>15</v>
      </c>
      <c r="AG10" s="14"/>
      <c r="AI10" s="17" t="s">
        <v>20</v>
      </c>
      <c r="AJ10" s="17"/>
      <c r="AK10" s="17"/>
      <c r="AL10" s="16"/>
      <c r="AM10" s="16"/>
      <c r="AN10" s="16"/>
      <c r="AO10" s="16"/>
      <c r="AP10" s="16"/>
      <c r="AQ10" s="16"/>
      <c r="AR10" s="16"/>
    </row>
    <row r="11" spans="1:44" ht="18.75" customHeight="1">
      <c r="A11" s="4">
        <v>8</v>
      </c>
      <c r="B11" s="9" t="s">
        <v>78</v>
      </c>
      <c r="C11" s="29" t="s">
        <v>38</v>
      </c>
      <c r="D11" s="31">
        <v>4</v>
      </c>
      <c r="E11" s="30">
        <v>67</v>
      </c>
      <c r="F11" s="29" t="s">
        <v>30</v>
      </c>
      <c r="G11" s="25">
        <v>0</v>
      </c>
      <c r="H11" s="25">
        <v>1</v>
      </c>
      <c r="I11" s="25">
        <v>0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0</v>
      </c>
      <c r="Q11" s="25">
        <v>2</v>
      </c>
      <c r="R11" s="25">
        <v>1</v>
      </c>
      <c r="S11" s="25">
        <v>0</v>
      </c>
      <c r="T11" s="24">
        <v>1</v>
      </c>
      <c r="U11" s="24">
        <v>0</v>
      </c>
      <c r="V11" s="24">
        <v>0</v>
      </c>
      <c r="W11" s="24">
        <v>0</v>
      </c>
      <c r="X11" s="24">
        <v>3</v>
      </c>
      <c r="Y11" s="24">
        <v>3</v>
      </c>
      <c r="Z11" s="24">
        <v>3</v>
      </c>
      <c r="AA11" s="22">
        <f t="shared" si="0"/>
        <v>20</v>
      </c>
      <c r="AB11" s="11">
        <f t="shared" si="1"/>
      </c>
      <c r="AC11" s="12">
        <f t="shared" si="2"/>
        <v>0.45454545454545453</v>
      </c>
      <c r="AD11" s="13"/>
      <c r="AE11" s="14">
        <f>IF(B11&gt;"",AA11/MAX(AA$4:AA$102),"")</f>
        <v>0.5714285714285714</v>
      </c>
      <c r="AF11" s="15">
        <f>IF(B11&gt;"",RANK(AA11,AA$4:AA$102),"")</f>
        <v>32</v>
      </c>
      <c r="AG11" s="14"/>
      <c r="AI11" s="28" t="s">
        <v>28</v>
      </c>
      <c r="AJ11" s="17"/>
      <c r="AK11" s="17"/>
      <c r="AL11" s="16"/>
      <c r="AM11" s="16"/>
      <c r="AN11" s="16"/>
      <c r="AO11" s="16"/>
      <c r="AP11" s="16"/>
      <c r="AQ11" s="16"/>
      <c r="AR11" s="16"/>
    </row>
    <row r="12" spans="1:37" ht="20.25" customHeight="1">
      <c r="A12" s="4">
        <v>9</v>
      </c>
      <c r="B12" s="9" t="s">
        <v>81</v>
      </c>
      <c r="C12" s="29" t="s">
        <v>39</v>
      </c>
      <c r="D12" s="31">
        <v>4</v>
      </c>
      <c r="E12" s="30">
        <v>67</v>
      </c>
      <c r="F12" s="29" t="s">
        <v>30</v>
      </c>
      <c r="G12" s="25">
        <v>1</v>
      </c>
      <c r="H12" s="25">
        <v>1</v>
      </c>
      <c r="I12" s="25">
        <v>0</v>
      </c>
      <c r="J12" s="25">
        <v>1</v>
      </c>
      <c r="K12" s="25">
        <v>0.5</v>
      </c>
      <c r="L12" s="25">
        <v>1</v>
      </c>
      <c r="M12" s="25">
        <v>1</v>
      </c>
      <c r="N12" s="25">
        <v>1</v>
      </c>
      <c r="O12" s="25">
        <v>1</v>
      </c>
      <c r="P12" s="25">
        <v>0</v>
      </c>
      <c r="Q12" s="25">
        <v>1</v>
      </c>
      <c r="R12" s="25">
        <v>1</v>
      </c>
      <c r="S12" s="25">
        <v>0</v>
      </c>
      <c r="T12" s="24">
        <v>0</v>
      </c>
      <c r="U12" s="24">
        <v>0</v>
      </c>
      <c r="V12" s="24">
        <v>0</v>
      </c>
      <c r="W12" s="24">
        <v>1</v>
      </c>
      <c r="X12" s="24">
        <v>1</v>
      </c>
      <c r="Y12" s="24">
        <v>3</v>
      </c>
      <c r="Z12" s="24">
        <v>3</v>
      </c>
      <c r="AA12" s="22">
        <v>18</v>
      </c>
      <c r="AB12" s="11">
        <f t="shared" si="1"/>
      </c>
      <c r="AC12" s="12">
        <f t="shared" si="2"/>
        <v>0.4090909090909091</v>
      </c>
      <c r="AD12" s="13"/>
      <c r="AE12" s="14">
        <f>IF(B12&gt;"",AA12/MAX(AA$4:AA$102),"")</f>
        <v>0.5142857142857142</v>
      </c>
      <c r="AF12" s="15">
        <f>IF(B12&gt;"",RANK(AA12,AA$4:AA$102),"")</f>
        <v>39</v>
      </c>
      <c r="AG12" s="14"/>
      <c r="AI12" s="32" t="s">
        <v>29</v>
      </c>
      <c r="AJ12" s="32"/>
      <c r="AK12" s="32"/>
    </row>
    <row r="13" spans="1:37" ht="15">
      <c r="A13" s="4">
        <v>10</v>
      </c>
      <c r="B13" s="9" t="s">
        <v>102</v>
      </c>
      <c r="C13" s="29" t="s">
        <v>40</v>
      </c>
      <c r="D13" s="31">
        <v>4</v>
      </c>
      <c r="E13" s="30" t="s">
        <v>68</v>
      </c>
      <c r="F13" s="29" t="s">
        <v>30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4</v>
      </c>
      <c r="R13" s="25">
        <v>2</v>
      </c>
      <c r="S13" s="25">
        <v>0</v>
      </c>
      <c r="T13" s="24">
        <v>1</v>
      </c>
      <c r="U13" s="24">
        <v>0</v>
      </c>
      <c r="V13" s="24">
        <v>1</v>
      </c>
      <c r="W13" s="24">
        <v>0</v>
      </c>
      <c r="X13" s="24">
        <v>5</v>
      </c>
      <c r="Y13" s="24">
        <v>3</v>
      </c>
      <c r="Z13" s="24">
        <v>3</v>
      </c>
      <c r="AA13" s="22">
        <f t="shared" si="0"/>
        <v>29</v>
      </c>
      <c r="AB13" s="11">
        <f t="shared" si="1"/>
      </c>
      <c r="AC13" s="12">
        <f t="shared" si="2"/>
        <v>0.6590909090909091</v>
      </c>
      <c r="AD13" s="13"/>
      <c r="AE13" s="14">
        <f>IF(B13&gt;"",AA13/MAX(AA$4:AA$102),"")</f>
        <v>0.8285714285714286</v>
      </c>
      <c r="AF13" s="15">
        <f>IF(B13&gt;"",RANK(AA13,AA$4:AA$102),"")</f>
        <v>6</v>
      </c>
      <c r="AG13" s="14"/>
      <c r="AI13" s="32"/>
      <c r="AJ13" s="32"/>
      <c r="AK13" s="32"/>
    </row>
    <row r="14" spans="1:37" ht="15">
      <c r="A14" s="4">
        <v>11</v>
      </c>
      <c r="B14" s="9" t="s">
        <v>101</v>
      </c>
      <c r="C14" s="29" t="s">
        <v>41</v>
      </c>
      <c r="D14" s="31">
        <v>4</v>
      </c>
      <c r="E14" s="30" t="s">
        <v>68</v>
      </c>
      <c r="F14" s="29" t="s">
        <v>30</v>
      </c>
      <c r="G14" s="25">
        <v>0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0</v>
      </c>
      <c r="N14" s="25">
        <v>1</v>
      </c>
      <c r="O14" s="25">
        <v>1</v>
      </c>
      <c r="P14" s="25">
        <v>1</v>
      </c>
      <c r="Q14" s="25">
        <v>1</v>
      </c>
      <c r="R14" s="25">
        <v>0</v>
      </c>
      <c r="S14" s="25">
        <v>0</v>
      </c>
      <c r="T14" s="24">
        <v>1</v>
      </c>
      <c r="U14" s="24">
        <v>0</v>
      </c>
      <c r="V14" s="24">
        <v>1</v>
      </c>
      <c r="W14" s="24">
        <v>0</v>
      </c>
      <c r="X14" s="24">
        <v>4</v>
      </c>
      <c r="Y14" s="24">
        <v>1</v>
      </c>
      <c r="Z14" s="24">
        <v>0</v>
      </c>
      <c r="AA14" s="22">
        <f t="shared" si="0"/>
        <v>16</v>
      </c>
      <c r="AB14" s="11">
        <f t="shared" si="1"/>
      </c>
      <c r="AC14" s="12">
        <f t="shared" si="2"/>
        <v>0.36363636363636365</v>
      </c>
      <c r="AD14" s="13"/>
      <c r="AE14" s="14">
        <f>IF(B14&gt;"",AA14/MAX(AA$4:AA$102),"")</f>
        <v>0.45714285714285713</v>
      </c>
      <c r="AF14" s="15">
        <f>IF(B14&gt;"",RANK(AA14,AA$4:AA$102),"")</f>
        <v>40</v>
      </c>
      <c r="AG14" s="14"/>
      <c r="AI14" s="32"/>
      <c r="AJ14" s="32"/>
      <c r="AK14" s="32"/>
    </row>
    <row r="15" spans="1:37" ht="15">
      <c r="A15" s="4">
        <v>12</v>
      </c>
      <c r="B15" s="9" t="s">
        <v>103</v>
      </c>
      <c r="C15" s="29" t="s">
        <v>42</v>
      </c>
      <c r="D15" s="31">
        <v>4</v>
      </c>
      <c r="E15" s="30" t="s">
        <v>68</v>
      </c>
      <c r="F15" s="29" t="s">
        <v>30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0</v>
      </c>
      <c r="O15" s="25">
        <v>1</v>
      </c>
      <c r="P15" s="25">
        <v>1</v>
      </c>
      <c r="Q15" s="25">
        <v>4</v>
      </c>
      <c r="R15" s="25">
        <v>1</v>
      </c>
      <c r="S15" s="25">
        <v>0</v>
      </c>
      <c r="T15" s="24">
        <v>1</v>
      </c>
      <c r="U15" s="24">
        <v>0</v>
      </c>
      <c r="V15" s="24">
        <v>2</v>
      </c>
      <c r="W15" s="24">
        <v>1</v>
      </c>
      <c r="X15" s="24">
        <v>5</v>
      </c>
      <c r="Y15" s="24">
        <v>2</v>
      </c>
      <c r="Z15" s="24">
        <v>3</v>
      </c>
      <c r="AA15" s="22">
        <f t="shared" si="0"/>
        <v>28</v>
      </c>
      <c r="AB15" s="11">
        <f t="shared" si="1"/>
      </c>
      <c r="AC15" s="12">
        <f t="shared" si="2"/>
        <v>0.6363636363636364</v>
      </c>
      <c r="AD15" s="13"/>
      <c r="AE15" s="14">
        <f>IF(B15&gt;"",AA15/MAX(AA$4:AA$102),"")</f>
        <v>0.8</v>
      </c>
      <c r="AF15" s="15">
        <f>IF(B15&gt;"",RANK(AA15,AA$4:AA$102),"")</f>
        <v>7</v>
      </c>
      <c r="AG15" s="14"/>
      <c r="AI15" s="32"/>
      <c r="AJ15" s="32"/>
      <c r="AK15" s="32"/>
    </row>
    <row r="16" spans="1:37" ht="15">
      <c r="A16" s="4">
        <v>13</v>
      </c>
      <c r="B16" s="9" t="s">
        <v>89</v>
      </c>
      <c r="C16" s="29" t="s">
        <v>43</v>
      </c>
      <c r="D16" s="31">
        <v>4</v>
      </c>
      <c r="E16" s="30">
        <v>147</v>
      </c>
      <c r="F16" s="29" t="s">
        <v>30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4</v>
      </c>
      <c r="R16" s="25">
        <v>1</v>
      </c>
      <c r="S16" s="25">
        <v>0</v>
      </c>
      <c r="T16" s="24">
        <v>1</v>
      </c>
      <c r="U16" s="24">
        <v>0</v>
      </c>
      <c r="V16" s="24">
        <v>2</v>
      </c>
      <c r="W16" s="24">
        <v>0</v>
      </c>
      <c r="X16" s="24">
        <v>4</v>
      </c>
      <c r="Y16" s="24">
        <v>5</v>
      </c>
      <c r="Z16" s="24">
        <v>0</v>
      </c>
      <c r="AA16" s="22">
        <f t="shared" si="0"/>
        <v>27</v>
      </c>
      <c r="AB16" s="11">
        <f t="shared" si="1"/>
      </c>
      <c r="AC16" s="12">
        <f t="shared" si="2"/>
        <v>0.6136363636363636</v>
      </c>
      <c r="AD16" s="13"/>
      <c r="AE16" s="14">
        <f>IF(B16&gt;"",AA16/MAX(AA$4:AA$102),"")</f>
        <v>0.7714285714285715</v>
      </c>
      <c r="AF16" s="15">
        <f>IF(B16&gt;"",RANK(AA16,AA$4:AA$102),"")</f>
        <v>12</v>
      </c>
      <c r="AG16" s="14"/>
      <c r="AI16" s="32"/>
      <c r="AJ16" s="32"/>
      <c r="AK16" s="32"/>
    </row>
    <row r="17" spans="1:33" ht="15">
      <c r="A17" s="4">
        <v>14</v>
      </c>
      <c r="B17" s="9" t="s">
        <v>91</v>
      </c>
      <c r="C17" s="29" t="s">
        <v>90</v>
      </c>
      <c r="D17" s="31">
        <v>4</v>
      </c>
      <c r="E17" s="30">
        <v>147</v>
      </c>
      <c r="F17" s="29" t="s">
        <v>30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4</v>
      </c>
      <c r="R17" s="25">
        <v>2</v>
      </c>
      <c r="S17" s="25">
        <v>0</v>
      </c>
      <c r="T17" s="24">
        <v>1</v>
      </c>
      <c r="U17" s="24">
        <v>0</v>
      </c>
      <c r="V17" s="24">
        <v>3</v>
      </c>
      <c r="W17" s="24">
        <v>0</v>
      </c>
      <c r="X17" s="24">
        <v>8</v>
      </c>
      <c r="Y17" s="24">
        <v>4</v>
      </c>
      <c r="Z17" s="24">
        <v>3</v>
      </c>
      <c r="AA17" s="22">
        <f t="shared" si="0"/>
        <v>35</v>
      </c>
      <c r="AB17" s="11" t="str">
        <f t="shared" si="1"/>
        <v>победитель</v>
      </c>
      <c r="AC17" s="12">
        <f t="shared" si="2"/>
        <v>0.7954545454545454</v>
      </c>
      <c r="AD17" s="13" t="str">
        <f>IF(AND(B17&gt;"",AA17=MAX(AA$4:AA$102),AA17&gt;=$AD$2*0.75),"победитель","")</f>
        <v>победитель</v>
      </c>
      <c r="AE17" s="14">
        <f>IF(B17&gt;"",AA17/MAX(AA$4:AA$102),"")</f>
        <v>1</v>
      </c>
      <c r="AF17" s="15">
        <f>IF(B17&gt;"",RANK(AA17,AA$4:AA$102),"")</f>
        <v>1</v>
      </c>
      <c r="AG17" s="14"/>
    </row>
    <row r="18" spans="1:33" ht="15">
      <c r="A18" s="4">
        <v>15</v>
      </c>
      <c r="B18" s="9" t="s">
        <v>97</v>
      </c>
      <c r="C18" s="29" t="s">
        <v>44</v>
      </c>
      <c r="D18" s="31">
        <v>4</v>
      </c>
      <c r="E18" s="30">
        <v>147</v>
      </c>
      <c r="F18" s="29" t="s">
        <v>30</v>
      </c>
      <c r="G18" s="25">
        <v>1</v>
      </c>
      <c r="H18" s="25">
        <v>0</v>
      </c>
      <c r="I18" s="25">
        <v>1</v>
      </c>
      <c r="J18" s="25">
        <v>1</v>
      </c>
      <c r="K18" s="25">
        <v>1</v>
      </c>
      <c r="L18" s="25">
        <v>0</v>
      </c>
      <c r="M18" s="25">
        <v>1</v>
      </c>
      <c r="N18" s="25">
        <v>1</v>
      </c>
      <c r="O18" s="25">
        <v>1</v>
      </c>
      <c r="P18" s="25">
        <v>1</v>
      </c>
      <c r="Q18" s="25">
        <v>4</v>
      </c>
      <c r="R18" s="25">
        <v>1</v>
      </c>
      <c r="S18" s="25">
        <v>0</v>
      </c>
      <c r="T18" s="24">
        <v>1</v>
      </c>
      <c r="U18" s="24">
        <v>0</v>
      </c>
      <c r="V18" s="24">
        <v>2</v>
      </c>
      <c r="W18" s="24">
        <v>0</v>
      </c>
      <c r="X18" s="24">
        <v>1</v>
      </c>
      <c r="Y18" s="24">
        <v>5</v>
      </c>
      <c r="Z18" s="24">
        <v>3</v>
      </c>
      <c r="AA18" s="22">
        <f t="shared" si="0"/>
        <v>25</v>
      </c>
      <c r="AB18" s="11">
        <f>IF(B18&gt;"",IF(AD20&gt;"",AD20,(IF(AG18&gt;"",AG18,""))),"")</f>
      </c>
      <c r="AC18" s="12">
        <f t="shared" si="2"/>
        <v>0.5681818181818182</v>
      </c>
      <c r="AE18" s="14">
        <f>IF(B18&gt;"",AA18/MAX(AA$4:AA$102),"")</f>
        <v>0.7142857142857143</v>
      </c>
      <c r="AF18" s="15">
        <f>IF(B18&gt;"",RANK(AA18,AA$4:AA$102),"")</f>
        <v>19</v>
      </c>
      <c r="AG18" s="14"/>
    </row>
    <row r="19" spans="1:33" ht="15">
      <c r="A19" s="4">
        <v>16</v>
      </c>
      <c r="B19" s="9" t="s">
        <v>105</v>
      </c>
      <c r="C19" s="29" t="s">
        <v>45</v>
      </c>
      <c r="D19" s="31">
        <v>4</v>
      </c>
      <c r="E19" s="30">
        <v>153</v>
      </c>
      <c r="F19" s="29" t="s">
        <v>30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0</v>
      </c>
      <c r="O19" s="25">
        <v>1</v>
      </c>
      <c r="P19" s="25">
        <v>1</v>
      </c>
      <c r="Q19" s="25">
        <v>4</v>
      </c>
      <c r="R19" s="25">
        <v>0</v>
      </c>
      <c r="S19" s="25">
        <v>0</v>
      </c>
      <c r="T19" s="24">
        <v>1</v>
      </c>
      <c r="U19" s="24">
        <v>0</v>
      </c>
      <c r="V19" s="24">
        <v>2</v>
      </c>
      <c r="W19" s="24">
        <v>0</v>
      </c>
      <c r="X19" s="24">
        <v>4</v>
      </c>
      <c r="Y19" s="24">
        <v>5</v>
      </c>
      <c r="Z19" s="24">
        <v>3</v>
      </c>
      <c r="AA19" s="22">
        <f t="shared" si="0"/>
        <v>28</v>
      </c>
      <c r="AB19" s="11">
        <f>IF(B19&gt;"",IF(AD21&gt;"",AD21,(IF(AG19&gt;"",AG19,""))),"")</f>
      </c>
      <c r="AC19" s="12">
        <f t="shared" si="2"/>
        <v>0.6363636363636364</v>
      </c>
      <c r="AE19" s="14">
        <f>IF(B19&gt;"",AA19/MAX(AA$4:AA$102),"")</f>
        <v>0.8</v>
      </c>
      <c r="AF19" s="15">
        <f>IF(B19&gt;"",RANK(AA19,AA$4:AA$102),"")</f>
        <v>7</v>
      </c>
      <c r="AG19" s="14"/>
    </row>
    <row r="20" spans="1:33" ht="15">
      <c r="A20" s="4">
        <v>17</v>
      </c>
      <c r="B20" s="9" t="s">
        <v>104</v>
      </c>
      <c r="C20" s="29" t="s">
        <v>46</v>
      </c>
      <c r="D20" s="31">
        <v>4</v>
      </c>
      <c r="E20" s="30">
        <v>153</v>
      </c>
      <c r="F20" s="29" t="s">
        <v>30</v>
      </c>
      <c r="G20" s="25">
        <v>1</v>
      </c>
      <c r="H20" s="25">
        <v>1</v>
      </c>
      <c r="I20" s="25">
        <v>0</v>
      </c>
      <c r="J20" s="25">
        <v>0</v>
      </c>
      <c r="K20" s="25">
        <v>1</v>
      </c>
      <c r="L20" s="25">
        <v>1</v>
      </c>
      <c r="M20" s="25">
        <v>1</v>
      </c>
      <c r="N20" s="25">
        <v>0</v>
      </c>
      <c r="O20" s="25">
        <v>0</v>
      </c>
      <c r="P20" s="25">
        <v>1</v>
      </c>
      <c r="Q20" s="25">
        <v>2</v>
      </c>
      <c r="R20" s="25">
        <v>2</v>
      </c>
      <c r="S20" s="25">
        <v>0</v>
      </c>
      <c r="T20" s="24">
        <v>1</v>
      </c>
      <c r="U20" s="24">
        <v>1</v>
      </c>
      <c r="V20" s="24">
        <v>1</v>
      </c>
      <c r="W20" s="24">
        <v>1</v>
      </c>
      <c r="X20" s="24">
        <v>6</v>
      </c>
      <c r="Y20" s="24">
        <v>3</v>
      </c>
      <c r="Z20" s="24">
        <v>3</v>
      </c>
      <c r="AA20" s="22">
        <f t="shared" si="0"/>
        <v>26</v>
      </c>
      <c r="AB20" s="11"/>
      <c r="AC20" s="12">
        <f t="shared" si="2"/>
        <v>0.5909090909090909</v>
      </c>
      <c r="AD20" s="13"/>
      <c r="AE20" s="14">
        <f>IF(B20&gt;"",AA20/MAX(AA$4:AA$102),"")</f>
        <v>0.7428571428571429</v>
      </c>
      <c r="AF20" s="15">
        <f>IF(B20&gt;"",RANK(AA20,AA$4:AA$102),"")</f>
        <v>15</v>
      </c>
      <c r="AG20" s="14"/>
    </row>
    <row r="21" spans="1:33" ht="15">
      <c r="A21" s="4">
        <v>18</v>
      </c>
      <c r="B21" s="9" t="s">
        <v>106</v>
      </c>
      <c r="C21" s="29" t="s">
        <v>47</v>
      </c>
      <c r="D21" s="31">
        <v>4</v>
      </c>
      <c r="E21" s="30">
        <v>153</v>
      </c>
      <c r="F21" s="29" t="s">
        <v>30</v>
      </c>
      <c r="G21" s="25">
        <v>1</v>
      </c>
      <c r="H21" s="25">
        <v>1</v>
      </c>
      <c r="I21" s="25">
        <v>0</v>
      </c>
      <c r="J21" s="25">
        <v>1</v>
      </c>
      <c r="K21" s="25">
        <v>1</v>
      </c>
      <c r="L21" s="25">
        <v>1</v>
      </c>
      <c r="M21" s="25">
        <v>0</v>
      </c>
      <c r="N21" s="25">
        <v>1</v>
      </c>
      <c r="O21" s="25">
        <v>0</v>
      </c>
      <c r="P21" s="25">
        <v>1</v>
      </c>
      <c r="Q21" s="25">
        <v>2</v>
      </c>
      <c r="R21" s="25">
        <v>2</v>
      </c>
      <c r="S21" s="25">
        <v>0</v>
      </c>
      <c r="T21" s="24">
        <v>1</v>
      </c>
      <c r="U21" s="24">
        <v>0</v>
      </c>
      <c r="V21" s="24">
        <v>1</v>
      </c>
      <c r="W21" s="24">
        <v>1</v>
      </c>
      <c r="X21" s="24">
        <v>2</v>
      </c>
      <c r="Y21" s="24">
        <v>2</v>
      </c>
      <c r="Z21" s="24">
        <v>1</v>
      </c>
      <c r="AA21" s="22">
        <f t="shared" si="0"/>
        <v>19</v>
      </c>
      <c r="AB21" s="11">
        <f>IF(B21&gt;"",IF(AD22&gt;"",AD22,(IF(AG21&gt;"",AG21,""))),"")</f>
      </c>
      <c r="AC21" s="12">
        <f t="shared" si="2"/>
        <v>0.4318181818181818</v>
      </c>
      <c r="AD21" s="13"/>
      <c r="AE21" s="14">
        <f>IF(B21&gt;"",AA21/MAX(AA$4:AA$102),"")</f>
        <v>0.5428571428571428</v>
      </c>
      <c r="AF21" s="15">
        <f>IF(B21&gt;"",RANK(AA21,AA$4:AA$102),"")</f>
        <v>37</v>
      </c>
      <c r="AG21" s="14"/>
    </row>
    <row r="22" spans="1:33" ht="15">
      <c r="A22" s="4">
        <v>19</v>
      </c>
      <c r="B22" s="9" t="s">
        <v>107</v>
      </c>
      <c r="C22" s="29" t="s">
        <v>48</v>
      </c>
      <c r="D22" s="31">
        <v>4</v>
      </c>
      <c r="E22" s="30" t="s">
        <v>69</v>
      </c>
      <c r="F22" s="29" t="s">
        <v>30</v>
      </c>
      <c r="G22" s="25">
        <v>1</v>
      </c>
      <c r="H22" s="25">
        <v>0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0</v>
      </c>
      <c r="O22" s="25">
        <v>1</v>
      </c>
      <c r="P22" s="25">
        <v>1</v>
      </c>
      <c r="Q22" s="25">
        <v>4</v>
      </c>
      <c r="R22" s="25">
        <v>0</v>
      </c>
      <c r="S22" s="25">
        <v>0</v>
      </c>
      <c r="T22" s="24">
        <v>1</v>
      </c>
      <c r="U22" s="24">
        <v>0</v>
      </c>
      <c r="V22" s="24">
        <v>1</v>
      </c>
      <c r="W22" s="24">
        <v>0</v>
      </c>
      <c r="X22" s="24">
        <v>2</v>
      </c>
      <c r="Y22" s="24">
        <v>4</v>
      </c>
      <c r="Z22" s="24">
        <v>0</v>
      </c>
      <c r="AA22" s="22">
        <f t="shared" si="0"/>
        <v>20</v>
      </c>
      <c r="AB22" s="11">
        <f>IF(B22&gt;"",IF(AD24&gt;"",AD24,(IF(AG22&gt;"",AG22,""))),"")</f>
      </c>
      <c r="AC22" s="12">
        <f t="shared" si="2"/>
        <v>0.45454545454545453</v>
      </c>
      <c r="AD22" s="13"/>
      <c r="AE22" s="14">
        <f>IF(B22&gt;"",AA22/MAX(AA$4:AA$102),"")</f>
        <v>0.5714285714285714</v>
      </c>
      <c r="AF22" s="15">
        <f>IF(B22&gt;"",RANK(AA22,AA$4:AA$102),"")</f>
        <v>32</v>
      </c>
      <c r="AG22" s="14"/>
    </row>
    <row r="23" spans="1:33" ht="15">
      <c r="A23" s="4">
        <v>20</v>
      </c>
      <c r="B23" s="9" t="s">
        <v>108</v>
      </c>
      <c r="C23" s="29" t="s">
        <v>49</v>
      </c>
      <c r="D23" s="31">
        <v>4</v>
      </c>
      <c r="E23" s="30" t="s">
        <v>69</v>
      </c>
      <c r="F23" s="29" t="s">
        <v>30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0</v>
      </c>
      <c r="N23" s="25">
        <v>1</v>
      </c>
      <c r="O23" s="25">
        <v>0</v>
      </c>
      <c r="P23" s="25">
        <v>0</v>
      </c>
      <c r="Q23" s="25">
        <v>4</v>
      </c>
      <c r="R23" s="25">
        <v>2</v>
      </c>
      <c r="S23" s="25">
        <v>0</v>
      </c>
      <c r="T23" s="24">
        <v>1</v>
      </c>
      <c r="U23" s="24">
        <v>0</v>
      </c>
      <c r="V23" s="24">
        <v>0</v>
      </c>
      <c r="W23" s="24">
        <v>0</v>
      </c>
      <c r="X23" s="24">
        <v>4</v>
      </c>
      <c r="Y23" s="24">
        <v>3</v>
      </c>
      <c r="Z23" s="24">
        <v>1</v>
      </c>
      <c r="AA23" s="22">
        <f t="shared" si="0"/>
        <v>22</v>
      </c>
      <c r="AB23" s="11">
        <f>IF(B23&gt;"",IF(AD25&gt;"",AD25,(IF(AG23&gt;"",AG23,""))),"")</f>
      </c>
      <c r="AC23" s="12">
        <f t="shared" si="2"/>
        <v>0.5</v>
      </c>
      <c r="AD23" s="13"/>
      <c r="AE23" s="14">
        <f>IF(B23&gt;"",AA23/MAX(AA$4:AA$102),"")</f>
        <v>0.6285714285714286</v>
      </c>
      <c r="AF23" s="15">
        <f>IF(B23&gt;"",RANK(AA23,AA$4:AA$102),"")</f>
        <v>30</v>
      </c>
      <c r="AG23" s="14"/>
    </row>
    <row r="24" spans="1:33" ht="15">
      <c r="A24" s="4">
        <v>21</v>
      </c>
      <c r="B24" s="9" t="s">
        <v>109</v>
      </c>
      <c r="C24" s="29" t="s">
        <v>50</v>
      </c>
      <c r="D24" s="31">
        <v>4</v>
      </c>
      <c r="E24" s="30" t="s">
        <v>69</v>
      </c>
      <c r="F24" s="29" t="s">
        <v>30</v>
      </c>
      <c r="G24" s="25">
        <v>1</v>
      </c>
      <c r="H24" s="25">
        <v>0</v>
      </c>
      <c r="I24" s="25">
        <v>1</v>
      </c>
      <c r="J24" s="25">
        <v>1</v>
      </c>
      <c r="K24" s="25">
        <v>1</v>
      </c>
      <c r="L24" s="25">
        <v>1</v>
      </c>
      <c r="M24" s="25">
        <v>0</v>
      </c>
      <c r="N24" s="25">
        <v>1</v>
      </c>
      <c r="O24" s="25">
        <v>1</v>
      </c>
      <c r="P24" s="25">
        <v>1</v>
      </c>
      <c r="Q24" s="25">
        <v>2</v>
      </c>
      <c r="R24" s="25">
        <v>1</v>
      </c>
      <c r="S24" s="25">
        <v>0</v>
      </c>
      <c r="T24" s="24">
        <v>0</v>
      </c>
      <c r="U24" s="24">
        <v>0</v>
      </c>
      <c r="V24" s="24">
        <v>0</v>
      </c>
      <c r="W24" s="24">
        <v>1</v>
      </c>
      <c r="X24" s="24">
        <v>3</v>
      </c>
      <c r="Y24" s="24">
        <v>3</v>
      </c>
      <c r="Z24" s="24">
        <v>1</v>
      </c>
      <c r="AA24" s="22">
        <f t="shared" si="0"/>
        <v>19</v>
      </c>
      <c r="AB24" s="11">
        <f>IF(B24&gt;"",IF(AD26&gt;"",AD26,(IF(AG24&gt;"",AG24,""))),"")</f>
      </c>
      <c r="AC24" s="12">
        <f t="shared" si="2"/>
        <v>0.4318181818181818</v>
      </c>
      <c r="AD24" s="13"/>
      <c r="AE24" s="14">
        <f>IF(B24&gt;"",AA24/MAX(AA$4:AA$102),"")</f>
        <v>0.5428571428571428</v>
      </c>
      <c r="AF24" s="15">
        <f>IF(B24&gt;"",RANK(AA24,AA$4:AA$102),"")</f>
        <v>37</v>
      </c>
      <c r="AG24" s="14"/>
    </row>
    <row r="25" spans="1:33" ht="15">
      <c r="A25" s="4">
        <v>22</v>
      </c>
      <c r="B25" s="9" t="s">
        <v>74</v>
      </c>
      <c r="C25" s="29" t="s">
        <v>51</v>
      </c>
      <c r="D25" s="31">
        <v>4</v>
      </c>
      <c r="E25" s="30">
        <v>138</v>
      </c>
      <c r="F25" s="29" t="s">
        <v>30</v>
      </c>
      <c r="G25" s="25">
        <v>1</v>
      </c>
      <c r="H25" s="25">
        <v>1</v>
      </c>
      <c r="I25" s="25">
        <v>1</v>
      </c>
      <c r="J25" s="25">
        <v>1</v>
      </c>
      <c r="K25" s="25">
        <v>1</v>
      </c>
      <c r="L25" s="25">
        <v>1</v>
      </c>
      <c r="M25" s="25">
        <v>1</v>
      </c>
      <c r="N25" s="25">
        <v>1</v>
      </c>
      <c r="O25" s="25">
        <v>0</v>
      </c>
      <c r="P25" s="25">
        <v>1</v>
      </c>
      <c r="Q25" s="25">
        <v>4</v>
      </c>
      <c r="R25" s="25">
        <v>0</v>
      </c>
      <c r="S25" s="25">
        <v>0</v>
      </c>
      <c r="T25" s="24">
        <v>1</v>
      </c>
      <c r="U25" s="24">
        <v>0</v>
      </c>
      <c r="V25" s="24">
        <v>2</v>
      </c>
      <c r="W25" s="24">
        <v>1</v>
      </c>
      <c r="X25" s="24">
        <v>7</v>
      </c>
      <c r="Y25" s="24">
        <v>4</v>
      </c>
      <c r="Z25" s="24">
        <v>3</v>
      </c>
      <c r="AA25" s="22">
        <f t="shared" si="0"/>
        <v>31</v>
      </c>
      <c r="AB25" s="11">
        <f>IF(B25&gt;"",IF(AD27&gt;"",AD27,(IF(AG25&gt;"",AG25,""))),"")</f>
      </c>
      <c r="AC25" s="12">
        <f t="shared" si="2"/>
        <v>0.7045454545454546</v>
      </c>
      <c r="AD25" s="13"/>
      <c r="AE25" s="14">
        <f>IF(B25&gt;"",AA25/MAX(AA$4:AA$102),"")</f>
        <v>0.8857142857142857</v>
      </c>
      <c r="AF25" s="15">
        <f>IF(B25&gt;"",RANK(AA25,AA$4:AA$102),"")</f>
        <v>4</v>
      </c>
      <c r="AG25" s="14"/>
    </row>
    <row r="26" spans="1:33" ht="15">
      <c r="A26" s="4">
        <v>23</v>
      </c>
      <c r="B26" s="9" t="s">
        <v>75</v>
      </c>
      <c r="C26" s="29" t="s">
        <v>52</v>
      </c>
      <c r="D26" s="31">
        <v>4</v>
      </c>
      <c r="E26" s="30">
        <v>138</v>
      </c>
      <c r="F26" s="29" t="s">
        <v>30</v>
      </c>
      <c r="G26" s="25">
        <v>1</v>
      </c>
      <c r="H26" s="25">
        <v>1</v>
      </c>
      <c r="I26" s="25">
        <v>0</v>
      </c>
      <c r="J26" s="25">
        <v>1</v>
      </c>
      <c r="K26" s="25">
        <v>1</v>
      </c>
      <c r="L26" s="25">
        <v>0</v>
      </c>
      <c r="M26" s="25">
        <v>1</v>
      </c>
      <c r="N26" s="25">
        <v>0</v>
      </c>
      <c r="O26" s="25">
        <v>1</v>
      </c>
      <c r="P26" s="25">
        <v>1</v>
      </c>
      <c r="Q26" s="25">
        <v>4</v>
      </c>
      <c r="R26" s="25">
        <v>1</v>
      </c>
      <c r="S26" s="25">
        <v>1</v>
      </c>
      <c r="T26" s="24">
        <v>1</v>
      </c>
      <c r="U26" s="24">
        <v>0</v>
      </c>
      <c r="V26" s="24">
        <v>1</v>
      </c>
      <c r="W26" s="24">
        <v>0</v>
      </c>
      <c r="X26" s="24">
        <v>3</v>
      </c>
      <c r="Y26" s="24">
        <v>4</v>
      </c>
      <c r="Z26" s="24">
        <v>3</v>
      </c>
      <c r="AA26" s="22">
        <f t="shared" si="0"/>
        <v>25</v>
      </c>
      <c r="AB26" s="11">
        <f>IF(B26&gt;"",IF(AD28&gt;"",AD28,(IF(AG26&gt;"",AG26,""))),"")</f>
      </c>
      <c r="AC26" s="12">
        <f t="shared" si="2"/>
        <v>0.5681818181818182</v>
      </c>
      <c r="AD26" s="13"/>
      <c r="AE26" s="14">
        <f>IF(B26&gt;"",AA26/MAX(AA$4:AA$102),"")</f>
        <v>0.7142857142857143</v>
      </c>
      <c r="AF26" s="15">
        <f>IF(B26&gt;"",RANK(AA26,AA$4:AA$102),"")</f>
        <v>19</v>
      </c>
      <c r="AG26" s="14"/>
    </row>
    <row r="27" spans="1:33" ht="15">
      <c r="A27" s="4">
        <v>24</v>
      </c>
      <c r="B27" s="9" t="s">
        <v>98</v>
      </c>
      <c r="C27" s="29" t="s">
        <v>53</v>
      </c>
      <c r="D27" s="31">
        <v>4</v>
      </c>
      <c r="E27" s="30">
        <v>148</v>
      </c>
      <c r="F27" s="29" t="s">
        <v>30</v>
      </c>
      <c r="G27" s="25">
        <v>1</v>
      </c>
      <c r="H27" s="25">
        <v>0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25">
        <v>0</v>
      </c>
      <c r="Q27" s="25">
        <v>4</v>
      </c>
      <c r="R27" s="25">
        <v>0</v>
      </c>
      <c r="S27" s="25">
        <v>0</v>
      </c>
      <c r="T27" s="24">
        <v>1</v>
      </c>
      <c r="U27" s="24">
        <v>0</v>
      </c>
      <c r="V27" s="24">
        <v>1</v>
      </c>
      <c r="W27" s="24">
        <v>0</v>
      </c>
      <c r="X27" s="24">
        <v>5</v>
      </c>
      <c r="Y27" s="24">
        <v>3</v>
      </c>
      <c r="Z27" s="24">
        <v>3</v>
      </c>
      <c r="AA27" s="22">
        <f t="shared" si="0"/>
        <v>25</v>
      </c>
      <c r="AB27" s="11">
        <f>IF(B27&gt;"",IF(AD29&gt;"",AD29,(IF(AG27&gt;"",AG27,""))),"")</f>
      </c>
      <c r="AC27" s="12">
        <f t="shared" si="2"/>
        <v>0.5681818181818182</v>
      </c>
      <c r="AD27" s="13"/>
      <c r="AE27" s="14">
        <f>IF(B27&gt;"",AA27/MAX(AA$4:AA$102),"")</f>
        <v>0.7142857142857143</v>
      </c>
      <c r="AF27" s="15">
        <f>IF(B27&gt;"",RANK(AA27,AA$4:AA$102),"")</f>
        <v>19</v>
      </c>
      <c r="AG27" s="14"/>
    </row>
    <row r="28" spans="1:33" ht="15">
      <c r="A28" s="4">
        <v>25</v>
      </c>
      <c r="B28" s="9" t="s">
        <v>79</v>
      </c>
      <c r="C28" s="29" t="s">
        <v>54</v>
      </c>
      <c r="D28" s="31">
        <v>4</v>
      </c>
      <c r="E28" s="30">
        <v>8</v>
      </c>
      <c r="F28" s="29" t="s">
        <v>30</v>
      </c>
      <c r="G28" s="25">
        <v>1</v>
      </c>
      <c r="H28" s="25">
        <v>0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0</v>
      </c>
      <c r="O28" s="25">
        <v>1</v>
      </c>
      <c r="P28" s="25">
        <v>0</v>
      </c>
      <c r="Q28" s="25">
        <v>4</v>
      </c>
      <c r="R28" s="25">
        <v>1</v>
      </c>
      <c r="S28" s="25">
        <v>0</v>
      </c>
      <c r="T28" s="24">
        <v>1</v>
      </c>
      <c r="U28" s="24">
        <v>0</v>
      </c>
      <c r="V28" s="24">
        <v>2</v>
      </c>
      <c r="W28" s="24">
        <v>0</v>
      </c>
      <c r="X28" s="24">
        <v>1</v>
      </c>
      <c r="Y28" s="24">
        <v>3</v>
      </c>
      <c r="Z28" s="24">
        <v>1</v>
      </c>
      <c r="AA28" s="22">
        <f t="shared" si="0"/>
        <v>20</v>
      </c>
      <c r="AB28" s="11">
        <f>IF(B28&gt;"",IF(AD30&gt;"",AD30,(IF(AG28&gt;"",AG28,""))),"")</f>
      </c>
      <c r="AC28" s="12">
        <f t="shared" si="2"/>
        <v>0.45454545454545453</v>
      </c>
      <c r="AD28" s="13"/>
      <c r="AE28" s="14">
        <f>IF(B28&gt;"",AA28/MAX(AA$4:AA$102),"")</f>
        <v>0.5714285714285714</v>
      </c>
      <c r="AF28" s="15">
        <f>IF(B28&gt;"",RANK(AA28,AA$4:AA$102),"")</f>
        <v>32</v>
      </c>
      <c r="AG28" s="14"/>
    </row>
    <row r="29" spans="1:33" ht="15">
      <c r="A29" s="4">
        <v>26</v>
      </c>
      <c r="B29" s="9" t="s">
        <v>87</v>
      </c>
      <c r="C29" s="29" t="s">
        <v>55</v>
      </c>
      <c r="D29" s="31">
        <v>4</v>
      </c>
      <c r="E29" s="30">
        <v>8</v>
      </c>
      <c r="F29" s="29" t="s">
        <v>30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4</v>
      </c>
      <c r="R29" s="25">
        <v>1</v>
      </c>
      <c r="S29" s="25">
        <v>0</v>
      </c>
      <c r="T29" s="24">
        <v>1</v>
      </c>
      <c r="U29" s="24">
        <v>0</v>
      </c>
      <c r="V29" s="24">
        <v>2</v>
      </c>
      <c r="W29" s="24">
        <v>0</v>
      </c>
      <c r="X29" s="24">
        <v>3</v>
      </c>
      <c r="Y29" s="24">
        <v>4</v>
      </c>
      <c r="Z29" s="24">
        <v>3</v>
      </c>
      <c r="AA29" s="22">
        <f t="shared" si="0"/>
        <v>28</v>
      </c>
      <c r="AB29" s="11">
        <f>IF(B29&gt;"",IF(AD31&gt;"",AD31,(IF(AG29&gt;"",AG29,""))),"")</f>
      </c>
      <c r="AC29" s="12">
        <f t="shared" si="2"/>
        <v>0.6363636363636364</v>
      </c>
      <c r="AD29" s="13"/>
      <c r="AE29" s="14">
        <f>IF(B29&gt;"",AA29/MAX(AA$4:AA$102),"")</f>
        <v>0.8</v>
      </c>
      <c r="AF29" s="15">
        <f>IF(B29&gt;"",RANK(AA29,AA$4:AA$102),"")</f>
        <v>7</v>
      </c>
      <c r="AG29" s="14"/>
    </row>
    <row r="30" spans="1:33" ht="15">
      <c r="A30" s="4">
        <v>27</v>
      </c>
      <c r="B30" s="9" t="s">
        <v>80</v>
      </c>
      <c r="C30" s="29" t="s">
        <v>56</v>
      </c>
      <c r="D30" s="31">
        <v>4</v>
      </c>
      <c r="E30" s="30">
        <v>8</v>
      </c>
      <c r="F30" s="29" t="s">
        <v>30</v>
      </c>
      <c r="G30" s="25">
        <v>1</v>
      </c>
      <c r="H30" s="25">
        <v>0</v>
      </c>
      <c r="I30" s="25">
        <v>0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5">
        <v>0</v>
      </c>
      <c r="P30" s="25">
        <v>0</v>
      </c>
      <c r="Q30" s="25">
        <v>4</v>
      </c>
      <c r="R30" s="25">
        <v>2</v>
      </c>
      <c r="S30" s="25">
        <v>0</v>
      </c>
      <c r="T30" s="24">
        <v>1</v>
      </c>
      <c r="U30" s="24">
        <v>0</v>
      </c>
      <c r="V30" s="24">
        <v>0</v>
      </c>
      <c r="W30" s="24">
        <v>0</v>
      </c>
      <c r="X30" s="24">
        <v>5</v>
      </c>
      <c r="Y30" s="24">
        <v>4</v>
      </c>
      <c r="Z30" s="24">
        <v>3</v>
      </c>
      <c r="AA30" s="22">
        <f t="shared" si="0"/>
        <v>25</v>
      </c>
      <c r="AB30" s="11">
        <f>IF(B30&gt;"",IF(AD32&gt;"",AD32,(IF(AG30&gt;"",AG30,""))),"")</f>
      </c>
      <c r="AC30" s="12">
        <f t="shared" si="2"/>
        <v>0.5681818181818182</v>
      </c>
      <c r="AD30" s="13"/>
      <c r="AE30" s="14">
        <f>IF(B30&gt;"",AA30/MAX(AA$4:AA$102),"")</f>
        <v>0.7142857142857143</v>
      </c>
      <c r="AF30" s="15">
        <f>IF(B30&gt;"",RANK(AA30,AA$4:AA$102),"")</f>
        <v>19</v>
      </c>
      <c r="AG30" s="14"/>
    </row>
    <row r="31" spans="1:33" ht="15">
      <c r="A31" s="4">
        <v>28</v>
      </c>
      <c r="B31" s="9" t="s">
        <v>100</v>
      </c>
      <c r="C31" s="29" t="s">
        <v>57</v>
      </c>
      <c r="D31" s="31">
        <v>4</v>
      </c>
      <c r="E31" s="30">
        <v>90</v>
      </c>
      <c r="F31" s="29" t="s">
        <v>30</v>
      </c>
      <c r="G31" s="25">
        <v>1</v>
      </c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25">
        <v>0</v>
      </c>
      <c r="N31" s="25">
        <v>0</v>
      </c>
      <c r="O31" s="25">
        <v>0</v>
      </c>
      <c r="P31" s="25">
        <v>1</v>
      </c>
      <c r="Q31" s="25">
        <v>1</v>
      </c>
      <c r="R31" s="25">
        <v>1</v>
      </c>
      <c r="S31" s="25">
        <v>1</v>
      </c>
      <c r="T31" s="24">
        <v>0</v>
      </c>
      <c r="U31" s="24">
        <v>0</v>
      </c>
      <c r="V31" s="24">
        <v>1</v>
      </c>
      <c r="W31" s="24">
        <v>1</v>
      </c>
      <c r="X31" s="24">
        <v>4</v>
      </c>
      <c r="Y31" s="24">
        <v>4</v>
      </c>
      <c r="Z31" s="24">
        <v>3</v>
      </c>
      <c r="AA31" s="22">
        <f t="shared" si="0"/>
        <v>23</v>
      </c>
      <c r="AB31" s="11">
        <f>IF(B31&gt;"",IF(AD33&gt;"",AD33,(IF(AG31&gt;"",AG31,""))),"")</f>
      </c>
      <c r="AC31" s="12">
        <f t="shared" si="2"/>
        <v>0.5227272727272727</v>
      </c>
      <c r="AD31" s="13"/>
      <c r="AE31" s="14">
        <f>IF(B31&gt;"",AA31/MAX(AA$4:AA$102),"")</f>
        <v>0.6571428571428571</v>
      </c>
      <c r="AF31" s="15">
        <f>IF(B31&gt;"",RANK(AA31,AA$4:AA$102),"")</f>
        <v>25</v>
      </c>
      <c r="AG31" s="14"/>
    </row>
    <row r="32" spans="1:33" ht="15">
      <c r="A32" s="4">
        <v>29</v>
      </c>
      <c r="B32" s="9" t="s">
        <v>112</v>
      </c>
      <c r="C32" s="29" t="s">
        <v>113</v>
      </c>
      <c r="D32" s="31">
        <v>4</v>
      </c>
      <c r="E32" s="30">
        <v>90</v>
      </c>
      <c r="F32" s="29" t="s">
        <v>30</v>
      </c>
      <c r="G32" s="25">
        <v>1</v>
      </c>
      <c r="H32" s="25">
        <v>1</v>
      </c>
      <c r="I32" s="25">
        <v>1</v>
      </c>
      <c r="J32" s="25">
        <v>1</v>
      </c>
      <c r="K32" s="25">
        <v>1</v>
      </c>
      <c r="L32" s="25">
        <v>1</v>
      </c>
      <c r="M32" s="25">
        <v>1</v>
      </c>
      <c r="N32" s="25">
        <v>1</v>
      </c>
      <c r="O32" s="25">
        <v>0</v>
      </c>
      <c r="P32" s="25">
        <v>1</v>
      </c>
      <c r="Q32" s="25">
        <v>0</v>
      </c>
      <c r="R32" s="25">
        <v>0</v>
      </c>
      <c r="S32" s="25">
        <v>0</v>
      </c>
      <c r="T32" s="24">
        <v>1</v>
      </c>
      <c r="U32" s="24">
        <v>0</v>
      </c>
      <c r="V32" s="24">
        <v>1</v>
      </c>
      <c r="W32" s="24">
        <v>0</v>
      </c>
      <c r="X32" s="24">
        <v>6</v>
      </c>
      <c r="Y32" s="24">
        <v>3</v>
      </c>
      <c r="Z32" s="24">
        <v>3</v>
      </c>
      <c r="AA32" s="22">
        <f t="shared" si="0"/>
        <v>23</v>
      </c>
      <c r="AB32" s="11">
        <f>IF(B32&gt;"",IF(AD34&gt;"",AD34,(IF(AG32&gt;"",AG32,""))),"")</f>
      </c>
      <c r="AC32" s="12">
        <f t="shared" si="2"/>
        <v>0.5227272727272727</v>
      </c>
      <c r="AD32" s="13"/>
      <c r="AE32" s="14">
        <f>IF(B32&gt;"",AA32/MAX(AA$4:AA$102),"")</f>
        <v>0.6571428571428571</v>
      </c>
      <c r="AF32" s="15">
        <f>IF(B32&gt;"",RANK(AA32,AA$4:AA$102),"")</f>
        <v>25</v>
      </c>
      <c r="AG32" s="14"/>
    </row>
    <row r="33" spans="1:33" ht="15">
      <c r="A33" s="4">
        <v>30</v>
      </c>
      <c r="B33" s="9" t="s">
        <v>111</v>
      </c>
      <c r="C33" s="29" t="s">
        <v>58</v>
      </c>
      <c r="D33" s="31">
        <v>4</v>
      </c>
      <c r="E33" s="30">
        <v>90</v>
      </c>
      <c r="F33" s="29" t="s">
        <v>30</v>
      </c>
      <c r="G33" s="25">
        <v>1</v>
      </c>
      <c r="H33" s="25">
        <v>1</v>
      </c>
      <c r="I33" s="25">
        <v>1</v>
      </c>
      <c r="J33" s="25">
        <v>1</v>
      </c>
      <c r="K33" s="25">
        <v>1</v>
      </c>
      <c r="L33" s="25">
        <v>1</v>
      </c>
      <c r="M33" s="25">
        <v>1</v>
      </c>
      <c r="N33" s="25">
        <v>1</v>
      </c>
      <c r="O33" s="25">
        <v>1</v>
      </c>
      <c r="P33" s="25">
        <v>1</v>
      </c>
      <c r="Q33" s="25">
        <v>4</v>
      </c>
      <c r="R33" s="25">
        <v>2</v>
      </c>
      <c r="S33" s="25">
        <v>1</v>
      </c>
      <c r="T33" s="24">
        <v>1</v>
      </c>
      <c r="U33" s="24">
        <v>0</v>
      </c>
      <c r="V33" s="24">
        <v>3</v>
      </c>
      <c r="W33" s="24">
        <v>0</v>
      </c>
      <c r="X33" s="24">
        <v>6</v>
      </c>
      <c r="Y33" s="24">
        <v>4</v>
      </c>
      <c r="Z33" s="24">
        <v>3</v>
      </c>
      <c r="AA33" s="22">
        <f t="shared" si="0"/>
        <v>34</v>
      </c>
      <c r="AB33" s="11">
        <f>IF(B33&gt;"",IF(AD35&gt;"",AD35,(IF(AG33&gt;"",AG33,""))),"")</f>
      </c>
      <c r="AC33" s="12">
        <f t="shared" si="2"/>
        <v>0.7727272727272727</v>
      </c>
      <c r="AD33" s="13"/>
      <c r="AE33" s="14">
        <f>IF(B33&gt;"",AA33/MAX(AA$4:AA$102),"")</f>
        <v>0.9714285714285714</v>
      </c>
      <c r="AF33" s="15">
        <f>IF(B33&gt;"",RANK(AA33,AA$4:AA$102),"")</f>
        <v>2</v>
      </c>
      <c r="AG33" s="14"/>
    </row>
    <row r="34" spans="1:33" ht="15">
      <c r="A34" s="4">
        <v>31</v>
      </c>
      <c r="B34" s="9" t="s">
        <v>83</v>
      </c>
      <c r="C34" s="29" t="s">
        <v>114</v>
      </c>
      <c r="D34" s="31">
        <v>4</v>
      </c>
      <c r="E34" s="30">
        <v>1</v>
      </c>
      <c r="F34" s="29" t="s">
        <v>30</v>
      </c>
      <c r="G34" s="25">
        <v>1</v>
      </c>
      <c r="H34" s="25">
        <v>1</v>
      </c>
      <c r="I34" s="25">
        <v>0</v>
      </c>
      <c r="J34" s="25">
        <v>1</v>
      </c>
      <c r="K34" s="25">
        <v>1</v>
      </c>
      <c r="L34" s="25">
        <v>1</v>
      </c>
      <c r="M34" s="25">
        <v>0</v>
      </c>
      <c r="N34" s="25">
        <v>1</v>
      </c>
      <c r="O34" s="25">
        <v>1</v>
      </c>
      <c r="P34" s="25">
        <v>0</v>
      </c>
      <c r="Q34" s="25">
        <v>2</v>
      </c>
      <c r="R34" s="25">
        <v>0</v>
      </c>
      <c r="S34" s="25">
        <v>0</v>
      </c>
      <c r="T34" s="24">
        <v>1</v>
      </c>
      <c r="U34" s="24">
        <v>0</v>
      </c>
      <c r="V34" s="24">
        <v>1</v>
      </c>
      <c r="W34" s="24">
        <v>0</v>
      </c>
      <c r="X34" s="24">
        <v>3</v>
      </c>
      <c r="Y34" s="24">
        <v>3</v>
      </c>
      <c r="Z34" s="24">
        <v>3</v>
      </c>
      <c r="AA34" s="22">
        <f t="shared" si="0"/>
        <v>20</v>
      </c>
      <c r="AB34" s="11">
        <f>IF(B34&gt;"",IF(AD36&gt;"",AD36,(IF(AG34&gt;"",AG34,""))),"")</f>
      </c>
      <c r="AC34" s="12">
        <f t="shared" si="2"/>
        <v>0.45454545454545453</v>
      </c>
      <c r="AD34" s="13"/>
      <c r="AE34" s="14">
        <f>IF(B34&gt;"",AA34/MAX(AA$4:AA$102),"")</f>
        <v>0.5714285714285714</v>
      </c>
      <c r="AF34" s="15">
        <f>IF(B34&gt;"",RANK(AA34,AA$4:AA$102),"")</f>
        <v>32</v>
      </c>
      <c r="AG34" s="14"/>
    </row>
    <row r="35" spans="1:33" ht="15">
      <c r="A35" s="4">
        <v>32</v>
      </c>
      <c r="B35" s="9" t="s">
        <v>77</v>
      </c>
      <c r="C35" s="29" t="s">
        <v>115</v>
      </c>
      <c r="D35" s="31">
        <v>4</v>
      </c>
      <c r="E35" s="30">
        <v>1</v>
      </c>
      <c r="F35" s="29" t="s">
        <v>30</v>
      </c>
      <c r="G35" s="25">
        <v>1</v>
      </c>
      <c r="H35" s="25">
        <v>1</v>
      </c>
      <c r="I35" s="25">
        <v>1</v>
      </c>
      <c r="J35" s="25">
        <v>1</v>
      </c>
      <c r="K35" s="25">
        <v>1</v>
      </c>
      <c r="L35" s="25">
        <v>1</v>
      </c>
      <c r="M35" s="25">
        <v>1</v>
      </c>
      <c r="N35" s="25">
        <v>1</v>
      </c>
      <c r="O35" s="25">
        <v>0</v>
      </c>
      <c r="P35" s="25">
        <v>1</v>
      </c>
      <c r="Q35" s="25">
        <v>2</v>
      </c>
      <c r="R35" s="25">
        <v>0</v>
      </c>
      <c r="S35" s="25">
        <v>1</v>
      </c>
      <c r="T35" s="24">
        <v>1</v>
      </c>
      <c r="U35" s="24">
        <v>0</v>
      </c>
      <c r="V35" s="24">
        <v>0</v>
      </c>
      <c r="W35" s="24">
        <v>0</v>
      </c>
      <c r="X35" s="24">
        <v>7</v>
      </c>
      <c r="Y35" s="24">
        <v>5</v>
      </c>
      <c r="Z35" s="24">
        <v>3</v>
      </c>
      <c r="AA35" s="22">
        <f t="shared" si="0"/>
        <v>28</v>
      </c>
      <c r="AB35" s="11">
        <f>IF(B35&gt;"",IF(AD37&gt;"",AD37,(IF(AG35&gt;"",AG35,""))),"")</f>
      </c>
      <c r="AC35" s="12">
        <f aca="true" t="shared" si="3" ref="AC35:AC65">IF(B35&gt;"",AA35/$AD$2,"")</f>
        <v>0.6363636363636364</v>
      </c>
      <c r="AD35" s="13"/>
      <c r="AE35" s="14">
        <f>IF(B35&gt;"",AA35/MAX(AA$4:AA$102),"")</f>
        <v>0.8</v>
      </c>
      <c r="AF35" s="15">
        <f>IF(B35&gt;"",RANK(AA35,AA$4:AA$102),"")</f>
        <v>7</v>
      </c>
      <c r="AG35" s="14"/>
    </row>
    <row r="36" spans="1:33" ht="15">
      <c r="A36" s="4">
        <v>33</v>
      </c>
      <c r="B36" s="9" t="s">
        <v>82</v>
      </c>
      <c r="C36" s="29" t="s">
        <v>116</v>
      </c>
      <c r="D36" s="31">
        <v>4</v>
      </c>
      <c r="E36" s="30">
        <v>1</v>
      </c>
      <c r="F36" s="29" t="s">
        <v>30</v>
      </c>
      <c r="G36" s="25">
        <v>1</v>
      </c>
      <c r="H36" s="25">
        <v>1</v>
      </c>
      <c r="I36" s="25">
        <v>1</v>
      </c>
      <c r="J36" s="25">
        <v>1</v>
      </c>
      <c r="K36" s="25">
        <v>1</v>
      </c>
      <c r="L36" s="25">
        <v>1</v>
      </c>
      <c r="M36" s="25">
        <v>0</v>
      </c>
      <c r="N36" s="25">
        <v>0</v>
      </c>
      <c r="O36" s="25">
        <v>1</v>
      </c>
      <c r="P36" s="25">
        <v>1</v>
      </c>
      <c r="Q36" s="25">
        <v>4</v>
      </c>
      <c r="R36" s="25">
        <v>2</v>
      </c>
      <c r="S36" s="25">
        <v>1</v>
      </c>
      <c r="T36" s="24">
        <v>1</v>
      </c>
      <c r="U36" s="24">
        <v>0</v>
      </c>
      <c r="V36" s="24">
        <v>0</v>
      </c>
      <c r="W36" s="24">
        <v>0</v>
      </c>
      <c r="X36" s="24">
        <v>4</v>
      </c>
      <c r="Y36" s="24">
        <v>4</v>
      </c>
      <c r="Z36" s="24">
        <v>3</v>
      </c>
      <c r="AA36" s="22">
        <f t="shared" si="0"/>
        <v>27</v>
      </c>
      <c r="AB36" s="11">
        <f>IF(B36&gt;"",IF(AD38&gt;"",AD38,(IF(AG36&gt;"",AG36,""))),"")</f>
      </c>
      <c r="AC36" s="12">
        <f t="shared" si="3"/>
        <v>0.6136363636363636</v>
      </c>
      <c r="AD36" s="13"/>
      <c r="AE36" s="14">
        <f>IF(B36&gt;"",AA36/MAX(AA$4:AA$102),"")</f>
        <v>0.7714285714285715</v>
      </c>
      <c r="AF36" s="15">
        <f>IF(B36&gt;"",RANK(AA36,AA$4:AA$102),"")</f>
        <v>12</v>
      </c>
      <c r="AG36" s="14"/>
    </row>
    <row r="37" spans="1:33" ht="15">
      <c r="A37" s="4">
        <v>34</v>
      </c>
      <c r="B37" s="9" t="s">
        <v>96</v>
      </c>
      <c r="C37" s="29" t="s">
        <v>64</v>
      </c>
      <c r="D37" s="31">
        <v>4</v>
      </c>
      <c r="E37" s="30">
        <v>133</v>
      </c>
      <c r="F37" s="29" t="s">
        <v>30</v>
      </c>
      <c r="G37" s="25">
        <v>1</v>
      </c>
      <c r="H37" s="25">
        <v>1</v>
      </c>
      <c r="I37" s="25">
        <v>1</v>
      </c>
      <c r="J37" s="25">
        <v>1</v>
      </c>
      <c r="K37" s="25">
        <v>1</v>
      </c>
      <c r="L37" s="25">
        <v>1</v>
      </c>
      <c r="M37" s="25">
        <v>1</v>
      </c>
      <c r="N37" s="25">
        <v>1</v>
      </c>
      <c r="O37" s="25">
        <v>1</v>
      </c>
      <c r="P37" s="25">
        <v>1</v>
      </c>
      <c r="Q37" s="25">
        <v>4</v>
      </c>
      <c r="R37" s="25">
        <v>2</v>
      </c>
      <c r="S37" s="25">
        <v>0</v>
      </c>
      <c r="T37" s="24">
        <v>1</v>
      </c>
      <c r="U37" s="24">
        <v>0</v>
      </c>
      <c r="V37" s="24">
        <v>2</v>
      </c>
      <c r="W37" s="24">
        <v>0</v>
      </c>
      <c r="X37" s="24">
        <v>3</v>
      </c>
      <c r="Y37" s="24">
        <v>4</v>
      </c>
      <c r="Z37" s="24">
        <v>1</v>
      </c>
      <c r="AA37" s="22">
        <f t="shared" si="0"/>
        <v>27</v>
      </c>
      <c r="AB37" s="11">
        <f>IF(B37&gt;"",IF(AD39&gt;"",AD39,(IF(AG37&gt;"",AG37,""))),"")</f>
      </c>
      <c r="AC37" s="12">
        <f t="shared" si="3"/>
        <v>0.6136363636363636</v>
      </c>
      <c r="AD37" s="13"/>
      <c r="AE37" s="14">
        <f>IF(B37&gt;"",AA37/MAX(AA$4:AA$102),"")</f>
        <v>0.7714285714285715</v>
      </c>
      <c r="AF37" s="15">
        <f>IF(B37&gt;"",RANK(AA37,AA$4:AA$102),"")</f>
        <v>12</v>
      </c>
      <c r="AG37" s="14"/>
    </row>
    <row r="38" spans="1:33" ht="15">
      <c r="A38" s="4">
        <v>35</v>
      </c>
      <c r="B38" s="9" t="s">
        <v>99</v>
      </c>
      <c r="C38" s="29" t="s">
        <v>65</v>
      </c>
      <c r="D38" s="31">
        <v>4</v>
      </c>
      <c r="E38" s="30">
        <v>133</v>
      </c>
      <c r="F38" s="29" t="s">
        <v>30</v>
      </c>
      <c r="G38" s="25">
        <v>1</v>
      </c>
      <c r="H38" s="25">
        <v>1</v>
      </c>
      <c r="I38" s="25">
        <v>0</v>
      </c>
      <c r="J38" s="25">
        <v>1</v>
      </c>
      <c r="K38" s="25">
        <v>1</v>
      </c>
      <c r="L38" s="25">
        <v>1</v>
      </c>
      <c r="M38" s="25">
        <v>1</v>
      </c>
      <c r="N38" s="25">
        <v>1</v>
      </c>
      <c r="O38" s="25">
        <v>1</v>
      </c>
      <c r="P38" s="25">
        <v>1</v>
      </c>
      <c r="Q38" s="25">
        <v>2</v>
      </c>
      <c r="R38" s="25">
        <v>1</v>
      </c>
      <c r="S38" s="25">
        <v>0</v>
      </c>
      <c r="T38" s="24">
        <v>1</v>
      </c>
      <c r="U38" s="24">
        <v>0</v>
      </c>
      <c r="V38" s="24">
        <v>0</v>
      </c>
      <c r="W38" s="24">
        <v>0</v>
      </c>
      <c r="X38" s="24">
        <v>5</v>
      </c>
      <c r="Y38" s="24">
        <v>4</v>
      </c>
      <c r="Z38" s="24">
        <v>1</v>
      </c>
      <c r="AA38" s="22">
        <f t="shared" si="0"/>
        <v>23</v>
      </c>
      <c r="AB38" s="11">
        <f>IF(B38&gt;"",IF(AD40&gt;"",AD40,(IF(AG38&gt;"",AG38,""))),"")</f>
      </c>
      <c r="AC38" s="12">
        <f t="shared" si="3"/>
        <v>0.5227272727272727</v>
      </c>
      <c r="AD38" s="13"/>
      <c r="AE38" s="14">
        <f>IF(B38&gt;"",AA38/MAX(AA$4:AA$102),"")</f>
        <v>0.6571428571428571</v>
      </c>
      <c r="AF38" s="15">
        <f>IF(B38&gt;"",RANK(AA38,AA$4:AA$102),"")</f>
        <v>25</v>
      </c>
      <c r="AG38" s="14"/>
    </row>
    <row r="39" spans="1:33" ht="15">
      <c r="A39" s="4">
        <v>36</v>
      </c>
      <c r="B39" s="9" t="s">
        <v>95</v>
      </c>
      <c r="C39" s="29" t="s">
        <v>66</v>
      </c>
      <c r="D39" s="31">
        <v>4</v>
      </c>
      <c r="E39" s="30">
        <v>133</v>
      </c>
      <c r="F39" s="29" t="s">
        <v>30</v>
      </c>
      <c r="G39" s="25">
        <v>1</v>
      </c>
      <c r="H39" s="25">
        <v>1</v>
      </c>
      <c r="I39" s="25">
        <v>1</v>
      </c>
      <c r="J39" s="25">
        <v>1</v>
      </c>
      <c r="K39" s="25">
        <v>1</v>
      </c>
      <c r="L39" s="25">
        <v>1</v>
      </c>
      <c r="M39" s="25">
        <v>1</v>
      </c>
      <c r="N39" s="25">
        <v>0</v>
      </c>
      <c r="O39" s="25">
        <v>1</v>
      </c>
      <c r="P39" s="25">
        <v>1</v>
      </c>
      <c r="Q39" s="25">
        <v>2</v>
      </c>
      <c r="R39" s="25">
        <v>1</v>
      </c>
      <c r="S39" s="25">
        <v>0</v>
      </c>
      <c r="T39" s="24">
        <v>1</v>
      </c>
      <c r="U39" s="24">
        <v>0</v>
      </c>
      <c r="V39" s="24">
        <v>2</v>
      </c>
      <c r="W39" s="24">
        <v>0</v>
      </c>
      <c r="X39" s="24">
        <v>1</v>
      </c>
      <c r="Y39" s="24">
        <v>4</v>
      </c>
      <c r="Z39" s="24">
        <v>3</v>
      </c>
      <c r="AA39" s="22">
        <f t="shared" si="0"/>
        <v>23</v>
      </c>
      <c r="AB39" s="11">
        <f>IF(B39&gt;"",IF(AD41&gt;"",AD41,(IF(AG39&gt;"",AG39,""))),"")</f>
      </c>
      <c r="AC39" s="12">
        <f t="shared" si="3"/>
        <v>0.5227272727272727</v>
      </c>
      <c r="AD39" s="13"/>
      <c r="AE39" s="14">
        <f>IF(B39&gt;"",AA39/MAX(AA$4:AA$102),"")</f>
        <v>0.6571428571428571</v>
      </c>
      <c r="AF39" s="15">
        <f>IF(B39&gt;"",RANK(AA39,AA$4:AA$102),"")</f>
        <v>25</v>
      </c>
      <c r="AG39" s="14"/>
    </row>
    <row r="40" spans="1:33" ht="15">
      <c r="A40" s="4">
        <v>37</v>
      </c>
      <c r="B40" s="9" t="s">
        <v>85</v>
      </c>
      <c r="C40" s="29" t="s">
        <v>59</v>
      </c>
      <c r="D40" s="31">
        <v>4</v>
      </c>
      <c r="E40" s="30">
        <v>10</v>
      </c>
      <c r="F40" s="29" t="s">
        <v>30</v>
      </c>
      <c r="G40" s="25">
        <v>1</v>
      </c>
      <c r="H40" s="25">
        <v>1</v>
      </c>
      <c r="I40" s="25">
        <v>1</v>
      </c>
      <c r="J40" s="25">
        <v>1</v>
      </c>
      <c r="K40" s="25">
        <v>1</v>
      </c>
      <c r="L40" s="25">
        <v>1</v>
      </c>
      <c r="M40" s="25">
        <v>0</v>
      </c>
      <c r="N40" s="25">
        <v>1</v>
      </c>
      <c r="O40" s="25">
        <v>0</v>
      </c>
      <c r="P40" s="25">
        <v>1</v>
      </c>
      <c r="Q40" s="25">
        <v>4</v>
      </c>
      <c r="R40" s="25">
        <v>1</v>
      </c>
      <c r="S40" s="25">
        <v>0</v>
      </c>
      <c r="T40" s="24">
        <v>1</v>
      </c>
      <c r="U40" s="24">
        <v>0</v>
      </c>
      <c r="V40" s="24">
        <v>1</v>
      </c>
      <c r="W40" s="24">
        <v>0</v>
      </c>
      <c r="X40" s="24">
        <v>3</v>
      </c>
      <c r="Y40" s="24">
        <v>4</v>
      </c>
      <c r="Z40" s="24">
        <v>1</v>
      </c>
      <c r="AA40" s="22">
        <f t="shared" si="0"/>
        <v>23</v>
      </c>
      <c r="AB40" s="11">
        <f>IF(B40&gt;"",IF(AD42&gt;"",AD42,(IF(AG40&gt;"",AG40,""))),"")</f>
      </c>
      <c r="AC40" s="12">
        <f t="shared" si="3"/>
        <v>0.5227272727272727</v>
      </c>
      <c r="AD40" s="13"/>
      <c r="AE40" s="14">
        <f>IF(B40&gt;"",AA40/MAX(AA$4:AA$102),"")</f>
        <v>0.6571428571428571</v>
      </c>
      <c r="AF40" s="15">
        <f>IF(B40&gt;"",RANK(AA40,AA$4:AA$102),"")</f>
        <v>25</v>
      </c>
      <c r="AG40" s="14"/>
    </row>
    <row r="41" spans="1:33" ht="15">
      <c r="A41" s="4">
        <v>38</v>
      </c>
      <c r="B41" s="9" t="s">
        <v>84</v>
      </c>
      <c r="C41" s="29" t="s">
        <v>60</v>
      </c>
      <c r="D41" s="31">
        <v>4</v>
      </c>
      <c r="E41" s="30">
        <v>10</v>
      </c>
      <c r="F41" s="29" t="s">
        <v>30</v>
      </c>
      <c r="G41" s="25">
        <v>0</v>
      </c>
      <c r="H41" s="25">
        <v>1</v>
      </c>
      <c r="I41" s="25">
        <v>1</v>
      </c>
      <c r="J41" s="25">
        <v>1</v>
      </c>
      <c r="K41" s="25">
        <v>1</v>
      </c>
      <c r="L41" s="25">
        <v>1</v>
      </c>
      <c r="M41" s="25">
        <v>1</v>
      </c>
      <c r="N41" s="25">
        <v>1</v>
      </c>
      <c r="O41" s="25">
        <v>1</v>
      </c>
      <c r="P41" s="25">
        <v>1</v>
      </c>
      <c r="Q41" s="25">
        <v>4</v>
      </c>
      <c r="R41" s="25">
        <v>1</v>
      </c>
      <c r="S41" s="25">
        <v>0</v>
      </c>
      <c r="T41" s="24">
        <v>1</v>
      </c>
      <c r="U41" s="24">
        <v>0</v>
      </c>
      <c r="V41" s="24">
        <v>2</v>
      </c>
      <c r="W41" s="24">
        <v>0</v>
      </c>
      <c r="X41" s="24">
        <v>3</v>
      </c>
      <c r="Y41" s="24">
        <v>3</v>
      </c>
      <c r="Z41" s="24">
        <v>3</v>
      </c>
      <c r="AA41" s="22">
        <f t="shared" si="0"/>
        <v>26</v>
      </c>
      <c r="AB41" s="11"/>
      <c r="AC41" s="12">
        <f t="shared" si="3"/>
        <v>0.5909090909090909</v>
      </c>
      <c r="AD41" s="13"/>
      <c r="AE41" s="14">
        <f>IF(B41&gt;"",AA41/MAX(AA$4:AA$102),"")</f>
        <v>0.7428571428571429</v>
      </c>
      <c r="AF41" s="15">
        <f>IF(B41&gt;"",RANK(AA41,AA$4:AA$102),"")</f>
        <v>15</v>
      </c>
      <c r="AG41" s="14"/>
    </row>
    <row r="42" spans="1:33" ht="15">
      <c r="A42" s="4">
        <v>39</v>
      </c>
      <c r="B42" s="9" t="s">
        <v>88</v>
      </c>
      <c r="C42" s="29" t="s">
        <v>61</v>
      </c>
      <c r="D42" s="31">
        <v>4</v>
      </c>
      <c r="E42" s="30">
        <v>10</v>
      </c>
      <c r="F42" s="29" t="s">
        <v>30</v>
      </c>
      <c r="G42" s="25">
        <v>1</v>
      </c>
      <c r="H42" s="25">
        <v>1</v>
      </c>
      <c r="I42" s="25">
        <v>1</v>
      </c>
      <c r="J42" s="25">
        <v>1</v>
      </c>
      <c r="K42" s="25">
        <v>1</v>
      </c>
      <c r="L42" s="25">
        <v>1</v>
      </c>
      <c r="M42" s="25">
        <v>1</v>
      </c>
      <c r="N42" s="25">
        <v>1</v>
      </c>
      <c r="O42" s="25">
        <v>1</v>
      </c>
      <c r="P42" s="25">
        <v>1</v>
      </c>
      <c r="Q42" s="25">
        <v>4</v>
      </c>
      <c r="R42" s="25">
        <v>1</v>
      </c>
      <c r="S42" s="25">
        <v>0</v>
      </c>
      <c r="T42" s="24">
        <v>1</v>
      </c>
      <c r="U42" s="24">
        <v>0</v>
      </c>
      <c r="V42" s="24">
        <v>4</v>
      </c>
      <c r="W42" s="24">
        <v>0</v>
      </c>
      <c r="X42" s="24">
        <v>5</v>
      </c>
      <c r="Y42" s="24">
        <v>4</v>
      </c>
      <c r="Z42" s="24">
        <v>3</v>
      </c>
      <c r="AA42" s="22">
        <f t="shared" si="0"/>
        <v>32</v>
      </c>
      <c r="AB42" s="11">
        <f>IF(B42&gt;"",IF(AD44&gt;"",AD44,(IF(AG42&gt;"",AG42,""))),"")</f>
      </c>
      <c r="AC42" s="12">
        <f t="shared" si="3"/>
        <v>0.7272727272727273</v>
      </c>
      <c r="AD42" s="13"/>
      <c r="AE42" s="14">
        <f>IF(B42&gt;"",AA42/MAX(AA$4:AA$102),"")</f>
        <v>0.9142857142857143</v>
      </c>
      <c r="AF42" s="15">
        <f>IF(B42&gt;"",RANK(AA42,AA$4:AA$102),"")</f>
        <v>3</v>
      </c>
      <c r="AG42" s="14"/>
    </row>
    <row r="43" spans="1:33" ht="15">
      <c r="A43" s="4">
        <v>40</v>
      </c>
      <c r="B43" s="9" t="s">
        <v>73</v>
      </c>
      <c r="C43" s="29" t="s">
        <v>62</v>
      </c>
      <c r="D43" s="31">
        <v>4</v>
      </c>
      <c r="E43" s="30">
        <v>127</v>
      </c>
      <c r="F43" s="29" t="s">
        <v>30</v>
      </c>
      <c r="G43" s="25">
        <v>1</v>
      </c>
      <c r="H43" s="25">
        <v>1</v>
      </c>
      <c r="I43" s="25">
        <v>1</v>
      </c>
      <c r="J43" s="25">
        <v>1</v>
      </c>
      <c r="K43" s="25">
        <v>1</v>
      </c>
      <c r="L43" s="25">
        <v>1</v>
      </c>
      <c r="M43" s="25">
        <v>1</v>
      </c>
      <c r="N43" s="25">
        <v>1</v>
      </c>
      <c r="O43" s="25">
        <v>1</v>
      </c>
      <c r="P43" s="25">
        <v>1</v>
      </c>
      <c r="Q43" s="25">
        <v>2</v>
      </c>
      <c r="R43" s="25">
        <v>4</v>
      </c>
      <c r="S43" s="25">
        <v>1</v>
      </c>
      <c r="T43" s="24">
        <v>1</v>
      </c>
      <c r="U43" s="24">
        <v>0</v>
      </c>
      <c r="V43" s="24">
        <v>1</v>
      </c>
      <c r="W43" s="24">
        <v>0</v>
      </c>
      <c r="X43" s="24">
        <v>3</v>
      </c>
      <c r="Y43" s="24">
        <v>3</v>
      </c>
      <c r="Z43" s="24">
        <v>3</v>
      </c>
      <c r="AA43" s="22">
        <f t="shared" si="0"/>
        <v>28</v>
      </c>
      <c r="AB43" s="11"/>
      <c r="AC43" s="12">
        <f t="shared" si="3"/>
        <v>0.6363636363636364</v>
      </c>
      <c r="AD43" s="13"/>
      <c r="AE43" s="14">
        <f>IF(B43&gt;"",AA43/MAX(AA$4:AA$102),"")</f>
        <v>0.8</v>
      </c>
      <c r="AF43" s="15">
        <f>IF(B43&gt;"",RANK(AA43,AA$4:AA$102),"")</f>
        <v>7</v>
      </c>
      <c r="AG43" s="14"/>
    </row>
    <row r="44" spans="1:33" ht="15">
      <c r="A44" s="4">
        <v>41</v>
      </c>
      <c r="B44" s="9" t="s">
        <v>110</v>
      </c>
      <c r="C44" s="29" t="s">
        <v>63</v>
      </c>
      <c r="D44" s="31">
        <v>4</v>
      </c>
      <c r="E44" s="30">
        <v>127</v>
      </c>
      <c r="F44" s="29" t="s">
        <v>30</v>
      </c>
      <c r="G44" s="25">
        <v>1</v>
      </c>
      <c r="H44" s="25">
        <v>1</v>
      </c>
      <c r="I44" s="25">
        <v>1</v>
      </c>
      <c r="J44" s="25">
        <v>1</v>
      </c>
      <c r="K44" s="25">
        <v>1</v>
      </c>
      <c r="L44" s="25">
        <v>1</v>
      </c>
      <c r="M44" s="25">
        <v>1</v>
      </c>
      <c r="N44" s="25">
        <v>1</v>
      </c>
      <c r="O44" s="25">
        <v>0</v>
      </c>
      <c r="P44" s="25">
        <v>1</v>
      </c>
      <c r="Q44" s="25">
        <v>1</v>
      </c>
      <c r="R44" s="25">
        <v>2</v>
      </c>
      <c r="S44" s="25">
        <v>0</v>
      </c>
      <c r="T44" s="24">
        <v>0</v>
      </c>
      <c r="U44" s="24">
        <v>0</v>
      </c>
      <c r="V44" s="24">
        <v>1</v>
      </c>
      <c r="W44" s="24">
        <v>1</v>
      </c>
      <c r="X44" s="24">
        <v>4</v>
      </c>
      <c r="Y44" s="24">
        <v>3</v>
      </c>
      <c r="Z44" s="24">
        <v>3</v>
      </c>
      <c r="AA44" s="22">
        <f t="shared" si="0"/>
        <v>24</v>
      </c>
      <c r="AB44" s="11">
        <f aca="true" t="shared" si="4" ref="AB44:AB72">IF(B44&gt;"",IF(AD45&gt;"",AD45,(IF(AG44&gt;"",AG44,""))),"")</f>
      </c>
      <c r="AC44" s="12">
        <f t="shared" si="3"/>
        <v>0.5454545454545454</v>
      </c>
      <c r="AD44" s="13"/>
      <c r="AE44" s="14">
        <f>IF(B44&gt;"",AA44/MAX(AA$4:AA$102),"")</f>
        <v>0.6857142857142857</v>
      </c>
      <c r="AF44" s="15">
        <f>IF(B44&gt;"",RANK(AA44,AA$4:AA$102),"")</f>
        <v>24</v>
      </c>
      <c r="AG44" s="14"/>
    </row>
    <row r="45" spans="1:33" ht="15">
      <c r="A45" s="4">
        <v>42</v>
      </c>
      <c r="B45" s="9"/>
      <c r="C45" s="10"/>
      <c r="D45" s="10"/>
      <c r="E45" s="10"/>
      <c r="F45" s="20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4"/>
      <c r="U45" s="24"/>
      <c r="V45" s="24"/>
      <c r="W45" s="24"/>
      <c r="X45" s="24"/>
      <c r="Y45" s="24"/>
      <c r="Z45" s="24"/>
      <c r="AA45" s="22">
        <f t="shared" si="0"/>
        <v>0</v>
      </c>
      <c r="AB45" s="11">
        <f t="shared" si="4"/>
      </c>
      <c r="AC45" s="12">
        <f t="shared" si="3"/>
      </c>
      <c r="AD45" s="13">
        <f>IF(AND(B44&gt;"",AA44=MAX(AA$4:AA$102),AA44&gt;=$AD$2*0.75),"победитель","")</f>
      </c>
      <c r="AE45" s="14">
        <f>IF(B45&gt;"",AA45/MAX(AA$4:AA$102),"")</f>
      </c>
      <c r="AF45" s="15">
        <f>IF(B45&gt;"",RANK(AA45,AA$4:AA$102),"")</f>
      </c>
      <c r="AG45" s="14"/>
    </row>
    <row r="46" spans="1:33" ht="15">
      <c r="A46" s="4">
        <v>43</v>
      </c>
      <c r="B46" s="9"/>
      <c r="C46" s="10"/>
      <c r="D46" s="10"/>
      <c r="E46" s="10"/>
      <c r="F46" s="20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4"/>
      <c r="U46" s="24"/>
      <c r="V46" s="24"/>
      <c r="W46" s="24"/>
      <c r="X46" s="24"/>
      <c r="Y46" s="24"/>
      <c r="Z46" s="24"/>
      <c r="AA46" s="22">
        <f t="shared" si="0"/>
        <v>0</v>
      </c>
      <c r="AB46" s="11">
        <f t="shared" si="4"/>
      </c>
      <c r="AC46" s="12">
        <f t="shared" si="3"/>
      </c>
      <c r="AD46" s="13">
        <f>IF(AND(B45&gt;"",AA45=MAX(AA$4:AA$102),AA45&gt;=$AD$2*0.75),"победитель","")</f>
      </c>
      <c r="AE46" s="14">
        <f>IF(B46&gt;"",AA46/MAX(AA$4:AA$102),"")</f>
      </c>
      <c r="AF46" s="15">
        <f>IF(B46&gt;"",RANK(AA46,AA$4:AA$102),"")</f>
      </c>
      <c r="AG46" s="14"/>
    </row>
    <row r="47" spans="1:33" ht="15">
      <c r="A47" s="4">
        <v>44</v>
      </c>
      <c r="B47" s="9"/>
      <c r="C47" s="10"/>
      <c r="D47" s="10"/>
      <c r="E47" s="10"/>
      <c r="F47" s="20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4"/>
      <c r="U47" s="24"/>
      <c r="V47" s="24"/>
      <c r="W47" s="24"/>
      <c r="X47" s="24"/>
      <c r="Y47" s="24"/>
      <c r="Z47" s="24"/>
      <c r="AA47" s="22">
        <f t="shared" si="0"/>
        <v>0</v>
      </c>
      <c r="AB47" s="11">
        <f t="shared" si="4"/>
      </c>
      <c r="AC47" s="12">
        <f t="shared" si="3"/>
      </c>
      <c r="AD47" s="13">
        <f>IF(AND(B46&gt;"",AA46=MAX(AA$4:AA$102),AA46&gt;=$AD$2*0.75),"победитель","")</f>
      </c>
      <c r="AE47" s="14">
        <f>IF(B47&gt;"",AA47/MAX(AA$4:AA$102),"")</f>
      </c>
      <c r="AF47" s="15">
        <f>IF(B47&gt;"",RANK(AA47,AA$4:AA$102),"")</f>
      </c>
      <c r="AG47" s="14"/>
    </row>
    <row r="48" spans="1:33" ht="15">
      <c r="A48" s="4">
        <v>45</v>
      </c>
      <c r="B48" s="9"/>
      <c r="C48" s="10"/>
      <c r="D48" s="10"/>
      <c r="E48" s="10"/>
      <c r="F48" s="20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4"/>
      <c r="U48" s="24"/>
      <c r="V48" s="24"/>
      <c r="W48" s="24"/>
      <c r="X48" s="24"/>
      <c r="Y48" s="24"/>
      <c r="Z48" s="24"/>
      <c r="AA48" s="22">
        <f t="shared" si="0"/>
        <v>0</v>
      </c>
      <c r="AB48" s="11">
        <f t="shared" si="4"/>
      </c>
      <c r="AC48" s="12">
        <f t="shared" si="3"/>
      </c>
      <c r="AD48" s="13">
        <f>IF(AND(B47&gt;"",AA47=MAX(AA$4:AA$102),AA47&gt;=$AD$2*0.75),"победитель","")</f>
      </c>
      <c r="AE48" s="14">
        <f>IF(B48&gt;"",AA48/MAX(AA$4:AA$102),"")</f>
      </c>
      <c r="AF48" s="15">
        <f>IF(B48&gt;"",RANK(AA48,AA$4:AA$102),"")</f>
      </c>
      <c r="AG48" s="14"/>
    </row>
    <row r="49" spans="1:33" ht="15">
      <c r="A49" s="4">
        <v>46</v>
      </c>
      <c r="B49" s="9"/>
      <c r="C49" s="10"/>
      <c r="D49" s="10"/>
      <c r="E49" s="10"/>
      <c r="F49" s="20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4"/>
      <c r="U49" s="24"/>
      <c r="V49" s="24"/>
      <c r="W49" s="24"/>
      <c r="X49" s="24"/>
      <c r="Y49" s="24"/>
      <c r="Z49" s="24"/>
      <c r="AA49" s="22">
        <f t="shared" si="0"/>
        <v>0</v>
      </c>
      <c r="AB49" s="11">
        <f t="shared" si="4"/>
      </c>
      <c r="AC49" s="12">
        <f t="shared" si="3"/>
      </c>
      <c r="AD49" s="13">
        <f>IF(AND(B48&gt;"",AA48=MAX(AA$4:AA$102),AA48&gt;=$AD$2*0.75),"победитель","")</f>
      </c>
      <c r="AE49" s="14">
        <f>IF(B49&gt;"",AA49/MAX(AA$4:AA$102),"")</f>
      </c>
      <c r="AF49" s="15">
        <f>IF(B49&gt;"",RANK(AA49,AA$4:AA$102),"")</f>
      </c>
      <c r="AG49" s="14"/>
    </row>
    <row r="50" spans="1:33" ht="15">
      <c r="A50" s="4">
        <v>47</v>
      </c>
      <c r="B50" s="9"/>
      <c r="C50" s="10"/>
      <c r="D50" s="10"/>
      <c r="E50" s="10"/>
      <c r="F50" s="20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4"/>
      <c r="U50" s="24"/>
      <c r="V50" s="24"/>
      <c r="W50" s="24"/>
      <c r="X50" s="24"/>
      <c r="Y50" s="24"/>
      <c r="Z50" s="24"/>
      <c r="AA50" s="22">
        <f t="shared" si="0"/>
        <v>0</v>
      </c>
      <c r="AB50" s="11">
        <f t="shared" si="4"/>
      </c>
      <c r="AC50" s="12">
        <f t="shared" si="3"/>
      </c>
      <c r="AD50" s="13">
        <f>IF(AND(B49&gt;"",AA49=MAX(AA$4:AA$102),AA49&gt;=$AD$2*0.75),"победитель","")</f>
      </c>
      <c r="AE50" s="14">
        <f>IF(B50&gt;"",AA50/MAX(AA$4:AA$102),"")</f>
      </c>
      <c r="AF50" s="15">
        <f>IF(B50&gt;"",RANK(AA50,AA$4:AA$102),"")</f>
      </c>
      <c r="AG50" s="14"/>
    </row>
    <row r="51" spans="1:33" ht="15">
      <c r="A51" s="4">
        <v>48</v>
      </c>
      <c r="B51" s="9"/>
      <c r="C51" s="10"/>
      <c r="D51" s="10"/>
      <c r="E51" s="10"/>
      <c r="F51" s="20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4"/>
      <c r="U51" s="24"/>
      <c r="V51" s="24"/>
      <c r="W51" s="24"/>
      <c r="X51" s="24"/>
      <c r="Y51" s="24"/>
      <c r="Z51" s="24"/>
      <c r="AA51" s="22">
        <f t="shared" si="0"/>
        <v>0</v>
      </c>
      <c r="AB51" s="11">
        <f t="shared" si="4"/>
      </c>
      <c r="AC51" s="12">
        <f t="shared" si="3"/>
      </c>
      <c r="AD51" s="13">
        <f>IF(AND(B50&gt;"",AA50=MAX(AA$4:AA$102),AA50&gt;=$AD$2*0.75),"победитель","")</f>
      </c>
      <c r="AE51" s="14">
        <f>IF(B51&gt;"",AA51/MAX(AA$4:AA$102),"")</f>
      </c>
      <c r="AF51" s="15">
        <f>IF(B51&gt;"",RANK(AA51,AA$4:AA$102),"")</f>
      </c>
      <c r="AG51" s="14"/>
    </row>
    <row r="52" spans="1:33" ht="15">
      <c r="A52" s="4">
        <v>49</v>
      </c>
      <c r="B52" s="9"/>
      <c r="C52" s="10"/>
      <c r="D52" s="10"/>
      <c r="E52" s="10"/>
      <c r="F52" s="20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4"/>
      <c r="U52" s="24"/>
      <c r="V52" s="24"/>
      <c r="W52" s="24"/>
      <c r="X52" s="24"/>
      <c r="Y52" s="24"/>
      <c r="Z52" s="24"/>
      <c r="AA52" s="22">
        <f t="shared" si="0"/>
        <v>0</v>
      </c>
      <c r="AB52" s="11">
        <f t="shared" si="4"/>
      </c>
      <c r="AC52" s="12">
        <f t="shared" si="3"/>
      </c>
      <c r="AD52" s="13">
        <f>IF(AND(B51&gt;"",AA51=MAX(AA$4:AA$102),AA51&gt;=$AD$2*0.75),"победитель","")</f>
      </c>
      <c r="AE52" s="14">
        <f>IF(B52&gt;"",AA52/MAX(AA$4:AA$102),"")</f>
      </c>
      <c r="AF52" s="15">
        <f>IF(B52&gt;"",RANK(AA52,AA$4:AA$102),"")</f>
      </c>
      <c r="AG52" s="14"/>
    </row>
    <row r="53" spans="1:33" ht="15">
      <c r="A53" s="4">
        <v>50</v>
      </c>
      <c r="B53" s="9"/>
      <c r="C53" s="10"/>
      <c r="D53" s="10"/>
      <c r="E53" s="10"/>
      <c r="F53" s="20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4"/>
      <c r="U53" s="24"/>
      <c r="V53" s="24"/>
      <c r="W53" s="24"/>
      <c r="X53" s="24"/>
      <c r="Y53" s="24"/>
      <c r="Z53" s="24"/>
      <c r="AA53" s="22">
        <f t="shared" si="0"/>
        <v>0</v>
      </c>
      <c r="AB53" s="11">
        <f t="shared" si="4"/>
      </c>
      <c r="AC53" s="12">
        <f t="shared" si="3"/>
      </c>
      <c r="AD53" s="13">
        <f>IF(AND(B52&gt;"",AA52=MAX(AA$4:AA$102),AA52&gt;=$AD$2*0.75),"победитель","")</f>
      </c>
      <c r="AE53" s="14">
        <f>IF(B53&gt;"",AA53/MAX(AA$4:AA$102),"")</f>
      </c>
      <c r="AF53" s="15">
        <f>IF(B53&gt;"",RANK(AA53,AA$4:AA$102),"")</f>
      </c>
      <c r="AG53" s="14"/>
    </row>
    <row r="54" spans="1:33" ht="15">
      <c r="A54" s="4">
        <v>51</v>
      </c>
      <c r="B54" s="9"/>
      <c r="C54" s="10"/>
      <c r="D54" s="10"/>
      <c r="E54" s="10"/>
      <c r="F54" s="20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4"/>
      <c r="U54" s="24"/>
      <c r="V54" s="24"/>
      <c r="W54" s="24"/>
      <c r="X54" s="24"/>
      <c r="Y54" s="24"/>
      <c r="Z54" s="24"/>
      <c r="AA54" s="22">
        <f t="shared" si="0"/>
        <v>0</v>
      </c>
      <c r="AB54" s="11">
        <f t="shared" si="4"/>
      </c>
      <c r="AC54" s="12">
        <f t="shared" si="3"/>
      </c>
      <c r="AD54" s="13">
        <f>IF(AND(B53&gt;"",AA53=MAX(AA$4:AA$102),AA53&gt;=$AD$2*0.75),"победитель","")</f>
      </c>
      <c r="AE54" s="14">
        <f>IF(B54&gt;"",AA54/MAX(AA$4:AA$102),"")</f>
      </c>
      <c r="AF54" s="15">
        <f>IF(B54&gt;"",RANK(AA54,AA$4:AA$102),"")</f>
      </c>
      <c r="AG54" s="14"/>
    </row>
    <row r="55" spans="1:33" ht="15">
      <c r="A55" s="4">
        <v>52</v>
      </c>
      <c r="B55" s="9"/>
      <c r="C55" s="10"/>
      <c r="D55" s="10"/>
      <c r="E55" s="10"/>
      <c r="F55" s="20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4"/>
      <c r="U55" s="24"/>
      <c r="V55" s="24"/>
      <c r="W55" s="24"/>
      <c r="X55" s="24"/>
      <c r="Y55" s="24"/>
      <c r="Z55" s="24"/>
      <c r="AA55" s="22">
        <f t="shared" si="0"/>
        <v>0</v>
      </c>
      <c r="AB55" s="11">
        <f t="shared" si="4"/>
      </c>
      <c r="AC55" s="12">
        <f t="shared" si="3"/>
      </c>
      <c r="AD55" s="13">
        <f>IF(AND(B54&gt;"",AA54=MAX(AA$4:AA$102),AA54&gt;=$AD$2*0.75),"победитель","")</f>
      </c>
      <c r="AE55" s="14">
        <f>IF(B55&gt;"",AA55/MAX(AA$4:AA$102),"")</f>
      </c>
      <c r="AF55" s="15">
        <f>IF(B55&gt;"",RANK(AA55,AA$4:AA$102),"")</f>
      </c>
      <c r="AG55" s="14"/>
    </row>
    <row r="56" spans="1:33" ht="15">
      <c r="A56" s="4">
        <v>53</v>
      </c>
      <c r="B56" s="9"/>
      <c r="C56" s="10"/>
      <c r="D56" s="10"/>
      <c r="E56" s="10"/>
      <c r="F56" s="20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4"/>
      <c r="U56" s="24"/>
      <c r="V56" s="24"/>
      <c r="W56" s="24"/>
      <c r="X56" s="24"/>
      <c r="Y56" s="24"/>
      <c r="Z56" s="24"/>
      <c r="AA56" s="22">
        <f t="shared" si="0"/>
        <v>0</v>
      </c>
      <c r="AB56" s="11">
        <f t="shared" si="4"/>
      </c>
      <c r="AC56" s="12">
        <f t="shared" si="3"/>
      </c>
      <c r="AD56" s="13">
        <f>IF(AND(B55&gt;"",AA55=MAX(AA$4:AA$102),AA55&gt;=$AD$2*0.75),"победитель","")</f>
      </c>
      <c r="AE56" s="14">
        <f>IF(B56&gt;"",AA56/MAX(AA$4:AA$102),"")</f>
      </c>
      <c r="AF56" s="15">
        <f>IF(B56&gt;"",RANK(AA56,AA$4:AA$102),"")</f>
      </c>
      <c r="AG56" s="14"/>
    </row>
    <row r="57" spans="1:33" ht="15">
      <c r="A57" s="4">
        <v>54</v>
      </c>
      <c r="B57" s="9"/>
      <c r="C57" s="10"/>
      <c r="D57" s="10"/>
      <c r="E57" s="10"/>
      <c r="F57" s="20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4"/>
      <c r="U57" s="24"/>
      <c r="V57" s="24"/>
      <c r="W57" s="24"/>
      <c r="X57" s="24"/>
      <c r="Y57" s="24"/>
      <c r="Z57" s="24"/>
      <c r="AA57" s="22">
        <f t="shared" si="0"/>
        <v>0</v>
      </c>
      <c r="AB57" s="11">
        <f t="shared" si="4"/>
      </c>
      <c r="AC57" s="12">
        <f t="shared" si="3"/>
      </c>
      <c r="AD57" s="13">
        <f>IF(AND(B56&gt;"",AA56=MAX(AA$4:AA$102),AA56&gt;=$AD$2*0.75),"победитель","")</f>
      </c>
      <c r="AE57" s="14">
        <f>IF(B57&gt;"",AA57/MAX(AA$4:AA$102),"")</f>
      </c>
      <c r="AF57" s="15">
        <f>IF(B57&gt;"",RANK(AA57,AA$4:AA$102),"")</f>
      </c>
      <c r="AG57" s="14"/>
    </row>
    <row r="58" spans="1:33" ht="15">
      <c r="A58" s="4">
        <v>55</v>
      </c>
      <c r="B58" s="9"/>
      <c r="C58" s="10"/>
      <c r="D58" s="10"/>
      <c r="E58" s="10"/>
      <c r="F58" s="20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4"/>
      <c r="U58" s="24"/>
      <c r="V58" s="24"/>
      <c r="W58" s="24"/>
      <c r="X58" s="24"/>
      <c r="Y58" s="24"/>
      <c r="Z58" s="24"/>
      <c r="AA58" s="22">
        <f t="shared" si="0"/>
        <v>0</v>
      </c>
      <c r="AB58" s="11">
        <f t="shared" si="4"/>
      </c>
      <c r="AC58" s="12">
        <f t="shared" si="3"/>
      </c>
      <c r="AD58" s="13">
        <f>IF(AND(B57&gt;"",AA57=MAX(AA$4:AA$102),AA57&gt;=$AD$2*0.75),"победитель","")</f>
      </c>
      <c r="AE58" s="14">
        <f>IF(B58&gt;"",AA58/MAX(AA$4:AA$102),"")</f>
      </c>
      <c r="AF58" s="15">
        <f>IF(B58&gt;"",RANK(AA58,AA$4:AA$102),"")</f>
      </c>
      <c r="AG58" s="14"/>
    </row>
    <row r="59" spans="1:33" ht="15">
      <c r="A59" s="4">
        <v>56</v>
      </c>
      <c r="B59" s="9"/>
      <c r="C59" s="10"/>
      <c r="D59" s="10"/>
      <c r="E59" s="10"/>
      <c r="F59" s="20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4"/>
      <c r="U59" s="24"/>
      <c r="V59" s="24"/>
      <c r="W59" s="24"/>
      <c r="X59" s="24"/>
      <c r="Y59" s="24"/>
      <c r="Z59" s="24"/>
      <c r="AA59" s="22">
        <f t="shared" si="0"/>
        <v>0</v>
      </c>
      <c r="AB59" s="11">
        <f t="shared" si="4"/>
      </c>
      <c r="AC59" s="12">
        <f t="shared" si="3"/>
      </c>
      <c r="AD59" s="13">
        <f>IF(AND(B58&gt;"",AA58=MAX(AA$4:AA$102),AA58&gt;=$AD$2*0.75),"победитель","")</f>
      </c>
      <c r="AE59" s="14">
        <f>IF(B59&gt;"",AA59/MAX(AA$4:AA$102),"")</f>
      </c>
      <c r="AF59" s="15">
        <f>IF(B59&gt;"",RANK(AA59,AA$4:AA$102),"")</f>
      </c>
      <c r="AG59" s="14"/>
    </row>
    <row r="60" spans="1:33" ht="15">
      <c r="A60" s="4">
        <v>57</v>
      </c>
      <c r="B60" s="9"/>
      <c r="C60" s="10"/>
      <c r="D60" s="10"/>
      <c r="E60" s="10"/>
      <c r="F60" s="20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4"/>
      <c r="U60" s="24"/>
      <c r="V60" s="24"/>
      <c r="W60" s="24"/>
      <c r="X60" s="24"/>
      <c r="Y60" s="24"/>
      <c r="Z60" s="24"/>
      <c r="AA60" s="22">
        <f t="shared" si="0"/>
        <v>0</v>
      </c>
      <c r="AB60" s="11">
        <f t="shared" si="4"/>
      </c>
      <c r="AC60" s="12">
        <f t="shared" si="3"/>
      </c>
      <c r="AD60" s="13">
        <f>IF(AND(B59&gt;"",AA59=MAX(AA$4:AA$102),AA59&gt;=$AD$2*0.75),"победитель","")</f>
      </c>
      <c r="AE60" s="14">
        <f>IF(B60&gt;"",AA60/MAX(AA$4:AA$102),"")</f>
      </c>
      <c r="AF60" s="15">
        <f>IF(B60&gt;"",RANK(AA60,AA$4:AA$102),"")</f>
      </c>
      <c r="AG60" s="14"/>
    </row>
    <row r="61" spans="1:33" ht="15">
      <c r="A61" s="4">
        <v>58</v>
      </c>
      <c r="B61" s="9"/>
      <c r="C61" s="10"/>
      <c r="D61" s="10"/>
      <c r="E61" s="10"/>
      <c r="F61" s="20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4"/>
      <c r="U61" s="24"/>
      <c r="V61" s="24"/>
      <c r="W61" s="24"/>
      <c r="X61" s="24"/>
      <c r="Y61" s="24"/>
      <c r="Z61" s="24"/>
      <c r="AA61" s="22">
        <f t="shared" si="0"/>
        <v>0</v>
      </c>
      <c r="AB61" s="11">
        <f t="shared" si="4"/>
      </c>
      <c r="AC61" s="12">
        <f t="shared" si="3"/>
      </c>
      <c r="AD61" s="13">
        <f>IF(AND(B60&gt;"",AA60=MAX(AA$4:AA$102),AA60&gt;=$AD$2*0.75),"победитель","")</f>
      </c>
      <c r="AE61" s="14">
        <f>IF(B61&gt;"",AA61/MAX(AA$4:AA$102),"")</f>
      </c>
      <c r="AF61" s="15">
        <f>IF(B61&gt;"",RANK(AA61,AA$4:AA$102),"")</f>
      </c>
      <c r="AG61" s="14"/>
    </row>
    <row r="62" spans="1:33" ht="15">
      <c r="A62" s="4">
        <v>59</v>
      </c>
      <c r="B62" s="9"/>
      <c r="C62" s="10"/>
      <c r="D62" s="10"/>
      <c r="E62" s="10"/>
      <c r="F62" s="20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4"/>
      <c r="U62" s="24"/>
      <c r="V62" s="24"/>
      <c r="W62" s="24"/>
      <c r="X62" s="24"/>
      <c r="Y62" s="24"/>
      <c r="Z62" s="24"/>
      <c r="AA62" s="22">
        <f t="shared" si="0"/>
        <v>0</v>
      </c>
      <c r="AB62" s="11">
        <f t="shared" si="4"/>
      </c>
      <c r="AC62" s="12">
        <f t="shared" si="3"/>
      </c>
      <c r="AD62" s="13">
        <f>IF(AND(B61&gt;"",AA61=MAX(AA$4:AA$102),AA61&gt;=$AD$2*0.75),"победитель","")</f>
      </c>
      <c r="AE62" s="14">
        <f>IF(B62&gt;"",AA62/MAX(AA$4:AA$102),"")</f>
      </c>
      <c r="AF62" s="15">
        <f>IF(B62&gt;"",RANK(AA62,AA$4:AA$102),"")</f>
      </c>
      <c r="AG62" s="14"/>
    </row>
    <row r="63" spans="1:33" ht="15">
      <c r="A63" s="4">
        <v>60</v>
      </c>
      <c r="B63" s="9"/>
      <c r="C63" s="10"/>
      <c r="D63" s="10"/>
      <c r="E63" s="10"/>
      <c r="F63" s="20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4"/>
      <c r="U63" s="24"/>
      <c r="V63" s="24"/>
      <c r="W63" s="24"/>
      <c r="X63" s="24"/>
      <c r="Y63" s="24"/>
      <c r="Z63" s="24"/>
      <c r="AA63" s="22">
        <f t="shared" si="0"/>
        <v>0</v>
      </c>
      <c r="AB63" s="11">
        <f t="shared" si="4"/>
      </c>
      <c r="AC63" s="12">
        <f t="shared" si="3"/>
      </c>
      <c r="AD63" s="13">
        <f>IF(AND(B62&gt;"",AA62=MAX(AA$4:AA$102),AA62&gt;=$AD$2*0.75),"победитель","")</f>
      </c>
      <c r="AE63" s="14">
        <f>IF(B63&gt;"",AA63/MAX(AA$4:AA$102),"")</f>
      </c>
      <c r="AF63" s="15">
        <f>IF(B63&gt;"",RANK(AA63,AA$4:AA$102),"")</f>
      </c>
      <c r="AG63" s="14"/>
    </row>
    <row r="64" spans="1:33" ht="15">
      <c r="A64" s="4">
        <v>61</v>
      </c>
      <c r="B64" s="9"/>
      <c r="C64" s="10"/>
      <c r="D64" s="10"/>
      <c r="E64" s="10"/>
      <c r="F64" s="20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4"/>
      <c r="U64" s="24"/>
      <c r="V64" s="24"/>
      <c r="W64" s="24"/>
      <c r="X64" s="24"/>
      <c r="Y64" s="24"/>
      <c r="Z64" s="24"/>
      <c r="AA64" s="22">
        <f t="shared" si="0"/>
        <v>0</v>
      </c>
      <c r="AB64" s="11">
        <f t="shared" si="4"/>
      </c>
      <c r="AC64" s="12">
        <f t="shared" si="3"/>
      </c>
      <c r="AD64" s="13">
        <f>IF(AND(B63&gt;"",AA63=MAX(AA$4:AA$102),AA63&gt;=$AD$2*0.75),"победитель","")</f>
      </c>
      <c r="AE64" s="14">
        <f>IF(B64&gt;"",AA64/MAX(AA$4:AA$102),"")</f>
      </c>
      <c r="AF64" s="15">
        <f>IF(B64&gt;"",RANK(AA64,AA$4:AA$102),"")</f>
      </c>
      <c r="AG64" s="14"/>
    </row>
    <row r="65" spans="1:33" ht="15">
      <c r="A65" s="4">
        <v>62</v>
      </c>
      <c r="B65" s="9"/>
      <c r="C65" s="10"/>
      <c r="D65" s="10"/>
      <c r="E65" s="10"/>
      <c r="F65" s="20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4"/>
      <c r="U65" s="24"/>
      <c r="V65" s="24"/>
      <c r="W65" s="24"/>
      <c r="X65" s="24"/>
      <c r="Y65" s="24"/>
      <c r="Z65" s="24"/>
      <c r="AA65" s="22">
        <f t="shared" si="0"/>
        <v>0</v>
      </c>
      <c r="AB65" s="11">
        <f t="shared" si="4"/>
      </c>
      <c r="AC65" s="12">
        <f t="shared" si="3"/>
      </c>
      <c r="AD65" s="13">
        <f>IF(AND(B64&gt;"",AA64=MAX(AA$4:AA$102),AA64&gt;=$AD$2*0.75),"победитель","")</f>
      </c>
      <c r="AE65" s="14">
        <f>IF(B65&gt;"",AA65/MAX(AA$4:AA$102),"")</f>
      </c>
      <c r="AF65" s="15">
        <f>IF(B65&gt;"",RANK(AA65,AA$4:AA$102),"")</f>
      </c>
      <c r="AG65" s="14"/>
    </row>
    <row r="66" spans="1:33" ht="15">
      <c r="A66" s="4">
        <v>63</v>
      </c>
      <c r="B66" s="9"/>
      <c r="C66" s="10"/>
      <c r="D66" s="10"/>
      <c r="E66" s="10"/>
      <c r="F66" s="20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4"/>
      <c r="U66" s="24"/>
      <c r="V66" s="24"/>
      <c r="W66" s="24"/>
      <c r="X66" s="24"/>
      <c r="Y66" s="24"/>
      <c r="Z66" s="24"/>
      <c r="AA66" s="22">
        <f t="shared" si="0"/>
        <v>0</v>
      </c>
      <c r="AB66" s="11">
        <f t="shared" si="4"/>
      </c>
      <c r="AC66" s="12">
        <f aca="true" t="shared" si="5" ref="AC66:AC102">IF(B66&gt;"",AA66/$AD$2,"")</f>
      </c>
      <c r="AD66" s="13">
        <f>IF(AND(B65&gt;"",AA65=MAX(AA$4:AA$102),AA65&gt;=$AD$2*0.75),"победитель","")</f>
      </c>
      <c r="AE66" s="14">
        <f>IF(B66&gt;"",AA66/MAX(AA$4:AA$102),"")</f>
      </c>
      <c r="AF66" s="15">
        <f>IF(B66&gt;"",RANK(AA66,AA$4:AA$102),"")</f>
      </c>
      <c r="AG66" s="14"/>
    </row>
    <row r="67" spans="1:33" ht="15">
      <c r="A67" s="4">
        <v>64</v>
      </c>
      <c r="B67" s="9"/>
      <c r="C67" s="10"/>
      <c r="D67" s="10"/>
      <c r="E67" s="10"/>
      <c r="F67" s="20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4"/>
      <c r="U67" s="24"/>
      <c r="V67" s="24"/>
      <c r="W67" s="24"/>
      <c r="X67" s="24"/>
      <c r="Y67" s="24"/>
      <c r="Z67" s="24"/>
      <c r="AA67" s="22">
        <f aca="true" t="shared" si="6" ref="AA67:AA101">SUM(G67:Z67)</f>
        <v>0</v>
      </c>
      <c r="AB67" s="11">
        <f t="shared" si="4"/>
      </c>
      <c r="AC67" s="12">
        <f t="shared" si="5"/>
      </c>
      <c r="AD67" s="13">
        <f>IF(AND(B66&gt;"",AA66=MAX(AA$4:AA$102),AA66&gt;=$AD$2*0.75),"победитель","")</f>
      </c>
      <c r="AE67" s="14">
        <f>IF(B67&gt;"",AA67/MAX(AA$4:AA$102),"")</f>
      </c>
      <c r="AF67" s="15">
        <f>IF(B67&gt;"",RANK(AA67,AA$4:AA$102),"")</f>
      </c>
      <c r="AG67" s="14"/>
    </row>
    <row r="68" spans="1:33" ht="15">
      <c r="A68" s="4">
        <v>65</v>
      </c>
      <c r="B68" s="9"/>
      <c r="C68" s="10"/>
      <c r="D68" s="10"/>
      <c r="E68" s="10"/>
      <c r="F68" s="20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4"/>
      <c r="U68" s="24"/>
      <c r="V68" s="24"/>
      <c r="W68" s="24"/>
      <c r="X68" s="24"/>
      <c r="Y68" s="24"/>
      <c r="Z68" s="24"/>
      <c r="AA68" s="22">
        <f t="shared" si="6"/>
        <v>0</v>
      </c>
      <c r="AB68" s="11">
        <f t="shared" si="4"/>
      </c>
      <c r="AC68" s="12">
        <f t="shared" si="5"/>
      </c>
      <c r="AD68" s="13">
        <f>IF(AND(B67&gt;"",AA67=MAX(AA$4:AA$102),AA67&gt;=$AD$2*0.75),"победитель","")</f>
      </c>
      <c r="AE68" s="14">
        <f>IF(B68&gt;"",AA68/MAX(AA$4:AA$102),"")</f>
      </c>
      <c r="AF68" s="15">
        <f>IF(B68&gt;"",RANK(AA68,AA$4:AA$102),"")</f>
      </c>
      <c r="AG68" s="14"/>
    </row>
    <row r="69" spans="1:33" ht="15">
      <c r="A69" s="4">
        <v>66</v>
      </c>
      <c r="B69" s="9"/>
      <c r="C69" s="10"/>
      <c r="D69" s="10"/>
      <c r="E69" s="10"/>
      <c r="F69" s="20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4"/>
      <c r="U69" s="24"/>
      <c r="V69" s="24"/>
      <c r="W69" s="24"/>
      <c r="X69" s="24"/>
      <c r="Y69" s="24"/>
      <c r="Z69" s="24"/>
      <c r="AA69" s="22">
        <f t="shared" si="6"/>
        <v>0</v>
      </c>
      <c r="AB69" s="11">
        <f t="shared" si="4"/>
      </c>
      <c r="AC69" s="12">
        <f t="shared" si="5"/>
      </c>
      <c r="AD69" s="13">
        <f>IF(AND(B68&gt;"",AA68=MAX(AA$4:AA$102),AA68&gt;=$AD$2*0.75),"победитель","")</f>
      </c>
      <c r="AE69" s="14">
        <f>IF(B69&gt;"",AA69/MAX(AA$4:AA$102),"")</f>
      </c>
      <c r="AF69" s="15">
        <f>IF(B69&gt;"",RANK(AA69,AA$4:AA$102),"")</f>
      </c>
      <c r="AG69" s="14"/>
    </row>
    <row r="70" spans="1:33" ht="15">
      <c r="A70" s="4">
        <v>67</v>
      </c>
      <c r="B70" s="9"/>
      <c r="C70" s="10"/>
      <c r="D70" s="10"/>
      <c r="E70" s="10"/>
      <c r="F70" s="20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4"/>
      <c r="U70" s="24"/>
      <c r="V70" s="24"/>
      <c r="W70" s="24"/>
      <c r="X70" s="24"/>
      <c r="Y70" s="24"/>
      <c r="Z70" s="24"/>
      <c r="AA70" s="22">
        <f t="shared" si="6"/>
        <v>0</v>
      </c>
      <c r="AB70" s="11">
        <f t="shared" si="4"/>
      </c>
      <c r="AC70" s="12">
        <f t="shared" si="5"/>
      </c>
      <c r="AD70" s="13">
        <f>IF(AND(B69&gt;"",AA69=MAX(AA$4:AA$102),AA69&gt;=$AD$2*0.75),"победитель","")</f>
      </c>
      <c r="AE70" s="14">
        <f>IF(B70&gt;"",AA70/MAX(AA$4:AA$102),"")</f>
      </c>
      <c r="AF70" s="15">
        <f>IF(B70&gt;"",RANK(AA70,AA$4:AA$102),"")</f>
      </c>
      <c r="AG70" s="14"/>
    </row>
    <row r="71" spans="1:33" ht="15">
      <c r="A71" s="4">
        <v>68</v>
      </c>
      <c r="B71" s="9"/>
      <c r="C71" s="10"/>
      <c r="D71" s="10"/>
      <c r="E71" s="10"/>
      <c r="F71" s="20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4"/>
      <c r="U71" s="24"/>
      <c r="V71" s="24"/>
      <c r="W71" s="24"/>
      <c r="X71" s="24"/>
      <c r="Y71" s="24"/>
      <c r="Z71" s="24"/>
      <c r="AA71" s="22">
        <f t="shared" si="6"/>
        <v>0</v>
      </c>
      <c r="AB71" s="11">
        <f t="shared" si="4"/>
      </c>
      <c r="AC71" s="12">
        <f t="shared" si="5"/>
      </c>
      <c r="AD71" s="13">
        <f>IF(AND(B70&gt;"",AA70=MAX(AA$4:AA$102),AA70&gt;=$AD$2*0.75),"победитель","")</f>
      </c>
      <c r="AE71" s="14">
        <f>IF(B71&gt;"",AA71/MAX(AA$4:AA$102),"")</f>
      </c>
      <c r="AF71" s="15">
        <f>IF(B71&gt;"",RANK(AA71,AA$4:AA$102),"")</f>
      </c>
      <c r="AG71" s="14"/>
    </row>
    <row r="72" spans="1:33" ht="15">
      <c r="A72" s="4">
        <v>69</v>
      </c>
      <c r="B72" s="9"/>
      <c r="C72" s="10"/>
      <c r="D72" s="10"/>
      <c r="E72" s="10"/>
      <c r="F72" s="20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4"/>
      <c r="U72" s="24"/>
      <c r="V72" s="24"/>
      <c r="W72" s="24"/>
      <c r="X72" s="24"/>
      <c r="Y72" s="24"/>
      <c r="Z72" s="24"/>
      <c r="AA72" s="22">
        <f t="shared" si="6"/>
        <v>0</v>
      </c>
      <c r="AB72" s="11">
        <f t="shared" si="4"/>
      </c>
      <c r="AC72" s="12">
        <f t="shared" si="5"/>
      </c>
      <c r="AD72" s="13">
        <f>IF(AND(B71&gt;"",AA71=MAX(AA$4:AA$102),AA71&gt;=$AD$2*0.75),"победитель","")</f>
      </c>
      <c r="AE72" s="14">
        <f>IF(B72&gt;"",AA72/MAX(AA$4:AA$102),"")</f>
      </c>
      <c r="AF72" s="15">
        <f>IF(B72&gt;"",RANK(AA72,AA$4:AA$102),"")</f>
      </c>
      <c r="AG72" s="14"/>
    </row>
    <row r="73" spans="1:33" ht="15">
      <c r="A73" s="4">
        <v>70</v>
      </c>
      <c r="B73" s="9"/>
      <c r="C73" s="10"/>
      <c r="D73" s="10"/>
      <c r="E73" s="10"/>
      <c r="F73" s="20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4"/>
      <c r="U73" s="24"/>
      <c r="V73" s="24"/>
      <c r="W73" s="24"/>
      <c r="X73" s="24"/>
      <c r="Y73" s="24"/>
      <c r="Z73" s="24"/>
      <c r="AA73" s="22">
        <f t="shared" si="6"/>
        <v>0</v>
      </c>
      <c r="AB73" s="11">
        <f aca="true" t="shared" si="7" ref="AB73:AB102">IF(B73&gt;"",IF(AD74&gt;"",AD74,(IF(AG73&gt;"",AG73,""))),"")</f>
      </c>
      <c r="AC73" s="12">
        <f t="shared" si="5"/>
      </c>
      <c r="AD73" s="13">
        <f>IF(AND(B72&gt;"",AA72=MAX(AA$4:AA$102),AA72&gt;=$AD$2*0.75),"победитель","")</f>
      </c>
      <c r="AE73" s="14">
        <f>IF(B73&gt;"",AA73/MAX(AA$4:AA$102),"")</f>
      </c>
      <c r="AF73" s="15">
        <f>IF(B73&gt;"",RANK(AA73,AA$4:AA$102),"")</f>
      </c>
      <c r="AG73" s="14"/>
    </row>
    <row r="74" spans="1:33" ht="15">
      <c r="A74" s="4">
        <v>71</v>
      </c>
      <c r="B74" s="9"/>
      <c r="C74" s="10"/>
      <c r="D74" s="10"/>
      <c r="E74" s="10"/>
      <c r="F74" s="20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4"/>
      <c r="U74" s="24"/>
      <c r="V74" s="24"/>
      <c r="W74" s="24"/>
      <c r="X74" s="24"/>
      <c r="Y74" s="24"/>
      <c r="Z74" s="24"/>
      <c r="AA74" s="22">
        <f t="shared" si="6"/>
        <v>0</v>
      </c>
      <c r="AB74" s="11">
        <f t="shared" si="7"/>
      </c>
      <c r="AC74" s="12">
        <f t="shared" si="5"/>
      </c>
      <c r="AD74" s="13">
        <f>IF(AND(B73&gt;"",AA73=MAX(AA$4:AA$102),AA73&gt;=$AD$2*0.75),"победитель","")</f>
      </c>
      <c r="AE74" s="14">
        <f>IF(B74&gt;"",AA74/MAX(AA$4:AA$102),"")</f>
      </c>
      <c r="AF74" s="15">
        <f>IF(B74&gt;"",RANK(AA74,AA$4:AA$102),"")</f>
      </c>
      <c r="AG74" s="14"/>
    </row>
    <row r="75" spans="1:33" ht="15">
      <c r="A75" s="4">
        <v>72</v>
      </c>
      <c r="B75" s="9"/>
      <c r="C75" s="10"/>
      <c r="D75" s="10"/>
      <c r="E75" s="10"/>
      <c r="F75" s="20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4"/>
      <c r="U75" s="24"/>
      <c r="V75" s="24"/>
      <c r="W75" s="24"/>
      <c r="X75" s="24"/>
      <c r="Y75" s="24"/>
      <c r="Z75" s="24"/>
      <c r="AA75" s="22">
        <f t="shared" si="6"/>
        <v>0</v>
      </c>
      <c r="AB75" s="11">
        <f t="shared" si="7"/>
      </c>
      <c r="AC75" s="12">
        <f t="shared" si="5"/>
      </c>
      <c r="AD75" s="13">
        <f>IF(AND(B74&gt;"",AA74=MAX(AA$4:AA$102),AA74&gt;=$AD$2*0.75),"победитель","")</f>
      </c>
      <c r="AE75" s="14">
        <f>IF(B75&gt;"",AA75/MAX(AA$4:AA$102),"")</f>
      </c>
      <c r="AF75" s="15">
        <f>IF(B75&gt;"",RANK(AA75,AA$4:AA$102),"")</f>
      </c>
      <c r="AG75" s="14"/>
    </row>
    <row r="76" spans="1:33" ht="15">
      <c r="A76" s="4">
        <v>73</v>
      </c>
      <c r="B76" s="9"/>
      <c r="C76" s="10"/>
      <c r="D76" s="10"/>
      <c r="E76" s="10"/>
      <c r="F76" s="20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4"/>
      <c r="U76" s="24"/>
      <c r="V76" s="24"/>
      <c r="W76" s="24"/>
      <c r="X76" s="24"/>
      <c r="Y76" s="24"/>
      <c r="Z76" s="24"/>
      <c r="AA76" s="22">
        <f t="shared" si="6"/>
        <v>0</v>
      </c>
      <c r="AB76" s="11">
        <f t="shared" si="7"/>
      </c>
      <c r="AC76" s="12">
        <f t="shared" si="5"/>
      </c>
      <c r="AD76" s="13">
        <f>IF(AND(B75&gt;"",AA75=MAX(AA$4:AA$102),AA75&gt;=$AD$2*0.75),"победитель","")</f>
      </c>
      <c r="AE76" s="14">
        <f>IF(B76&gt;"",AA76/MAX(AA$4:AA$102),"")</f>
      </c>
      <c r="AF76" s="15">
        <f>IF(B76&gt;"",RANK(AA76,AA$4:AA$102),"")</f>
      </c>
      <c r="AG76" s="14"/>
    </row>
    <row r="77" spans="1:33" ht="15">
      <c r="A77" s="4">
        <v>74</v>
      </c>
      <c r="B77" s="9"/>
      <c r="C77" s="10"/>
      <c r="D77" s="10"/>
      <c r="E77" s="10"/>
      <c r="F77" s="20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4"/>
      <c r="U77" s="24"/>
      <c r="V77" s="24"/>
      <c r="W77" s="24"/>
      <c r="X77" s="24"/>
      <c r="Y77" s="24"/>
      <c r="Z77" s="24"/>
      <c r="AA77" s="22">
        <f t="shared" si="6"/>
        <v>0</v>
      </c>
      <c r="AB77" s="11">
        <f t="shared" si="7"/>
      </c>
      <c r="AC77" s="12">
        <f t="shared" si="5"/>
      </c>
      <c r="AD77" s="13">
        <f>IF(AND(B76&gt;"",AA76=MAX(AA$4:AA$102),AA76&gt;=$AD$2*0.75),"победитель","")</f>
      </c>
      <c r="AE77" s="14">
        <f>IF(B77&gt;"",AA77/MAX(AA$4:AA$102),"")</f>
      </c>
      <c r="AF77" s="15">
        <f>IF(B77&gt;"",RANK(AA77,AA$4:AA$102),"")</f>
      </c>
      <c r="AG77" s="14"/>
    </row>
    <row r="78" spans="1:33" ht="15">
      <c r="A78" s="4">
        <v>75</v>
      </c>
      <c r="B78" s="9"/>
      <c r="C78" s="10"/>
      <c r="D78" s="10"/>
      <c r="E78" s="10"/>
      <c r="F78" s="20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4"/>
      <c r="U78" s="24"/>
      <c r="V78" s="24"/>
      <c r="W78" s="24"/>
      <c r="X78" s="24"/>
      <c r="Y78" s="24"/>
      <c r="Z78" s="24"/>
      <c r="AA78" s="22">
        <f t="shared" si="6"/>
        <v>0</v>
      </c>
      <c r="AB78" s="11">
        <f t="shared" si="7"/>
      </c>
      <c r="AC78" s="12">
        <f t="shared" si="5"/>
      </c>
      <c r="AD78" s="13">
        <f>IF(AND(B77&gt;"",AA77=MAX(AA$4:AA$102),AA77&gt;=$AD$2*0.75),"победитель","")</f>
      </c>
      <c r="AE78" s="14">
        <f>IF(B78&gt;"",AA78/MAX(AA$4:AA$102),"")</f>
      </c>
      <c r="AF78" s="15">
        <f>IF(B78&gt;"",RANK(AA78,AA$4:AA$102),"")</f>
      </c>
      <c r="AG78" s="14"/>
    </row>
    <row r="79" spans="1:33" ht="15">
      <c r="A79" s="4">
        <v>76</v>
      </c>
      <c r="B79" s="9"/>
      <c r="C79" s="10"/>
      <c r="D79" s="10"/>
      <c r="E79" s="10"/>
      <c r="F79" s="20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4"/>
      <c r="U79" s="24"/>
      <c r="V79" s="24"/>
      <c r="W79" s="24"/>
      <c r="X79" s="24"/>
      <c r="Y79" s="24"/>
      <c r="Z79" s="24"/>
      <c r="AA79" s="22">
        <f t="shared" si="6"/>
        <v>0</v>
      </c>
      <c r="AB79" s="11">
        <f t="shared" si="7"/>
      </c>
      <c r="AC79" s="12">
        <f t="shared" si="5"/>
      </c>
      <c r="AD79" s="13">
        <f>IF(AND(B78&gt;"",AA78=MAX(AA$4:AA$102),AA78&gt;=$AD$2*0.75),"победитель","")</f>
      </c>
      <c r="AE79" s="14">
        <f>IF(B79&gt;"",AA79/MAX(AA$4:AA$102),"")</f>
      </c>
      <c r="AF79" s="15">
        <f>IF(B79&gt;"",RANK(AA79,AA$4:AA$102),"")</f>
      </c>
      <c r="AG79" s="14"/>
    </row>
    <row r="80" spans="1:33" ht="15">
      <c r="A80" s="4">
        <v>77</v>
      </c>
      <c r="B80" s="9"/>
      <c r="C80" s="10"/>
      <c r="D80" s="10"/>
      <c r="E80" s="10"/>
      <c r="F80" s="20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4"/>
      <c r="U80" s="24"/>
      <c r="V80" s="24"/>
      <c r="W80" s="24"/>
      <c r="X80" s="24"/>
      <c r="Y80" s="24"/>
      <c r="Z80" s="24"/>
      <c r="AA80" s="22">
        <f t="shared" si="6"/>
        <v>0</v>
      </c>
      <c r="AB80" s="11">
        <f t="shared" si="7"/>
      </c>
      <c r="AC80" s="12">
        <f t="shared" si="5"/>
      </c>
      <c r="AD80" s="13">
        <f>IF(AND(B79&gt;"",AA79=MAX(AA$4:AA$102),AA79&gt;=$AD$2*0.75),"победитель","")</f>
      </c>
      <c r="AE80" s="14">
        <f>IF(B80&gt;"",AA80/MAX(AA$4:AA$102),"")</f>
      </c>
      <c r="AF80" s="15">
        <f>IF(B80&gt;"",RANK(AA80,AA$4:AA$102),"")</f>
      </c>
      <c r="AG80" s="14"/>
    </row>
    <row r="81" spans="1:33" ht="15">
      <c r="A81" s="4">
        <v>78</v>
      </c>
      <c r="B81" s="9"/>
      <c r="C81" s="10"/>
      <c r="D81" s="10"/>
      <c r="E81" s="10"/>
      <c r="F81" s="20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4"/>
      <c r="U81" s="24"/>
      <c r="V81" s="24"/>
      <c r="W81" s="24"/>
      <c r="X81" s="24"/>
      <c r="Y81" s="24"/>
      <c r="Z81" s="24"/>
      <c r="AA81" s="22">
        <f t="shared" si="6"/>
        <v>0</v>
      </c>
      <c r="AB81" s="11">
        <f t="shared" si="7"/>
      </c>
      <c r="AC81" s="12">
        <f t="shared" si="5"/>
      </c>
      <c r="AD81" s="13">
        <f>IF(AND(B80&gt;"",AA80=MAX(AA$4:AA$102),AA80&gt;=$AD$2*0.75),"победитель","")</f>
      </c>
      <c r="AE81" s="14">
        <f>IF(B81&gt;"",AA81/MAX(AA$4:AA$102),"")</f>
      </c>
      <c r="AF81" s="15">
        <f>IF(B81&gt;"",RANK(AA81,AA$4:AA$102),"")</f>
      </c>
      <c r="AG81" s="14"/>
    </row>
    <row r="82" spans="1:33" ht="15">
      <c r="A82" s="4">
        <v>79</v>
      </c>
      <c r="B82" s="9"/>
      <c r="C82" s="10"/>
      <c r="D82" s="10"/>
      <c r="E82" s="10"/>
      <c r="F82" s="20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4"/>
      <c r="U82" s="24"/>
      <c r="V82" s="24"/>
      <c r="W82" s="24"/>
      <c r="X82" s="24"/>
      <c r="Y82" s="24"/>
      <c r="Z82" s="24"/>
      <c r="AA82" s="22">
        <f t="shared" si="6"/>
        <v>0</v>
      </c>
      <c r="AB82" s="11">
        <f t="shared" si="7"/>
      </c>
      <c r="AC82" s="12">
        <f t="shared" si="5"/>
      </c>
      <c r="AD82" s="13">
        <f>IF(AND(B81&gt;"",AA81=MAX(AA$4:AA$102),AA81&gt;=$AD$2*0.75),"победитель","")</f>
      </c>
      <c r="AE82" s="14">
        <f>IF(B82&gt;"",AA82/MAX(AA$4:AA$102),"")</f>
      </c>
      <c r="AF82" s="15">
        <f>IF(B82&gt;"",RANK(AA82,AA$4:AA$102),"")</f>
      </c>
      <c r="AG82" s="14"/>
    </row>
    <row r="83" spans="1:33" ht="15">
      <c r="A83" s="4">
        <v>80</v>
      </c>
      <c r="B83" s="9"/>
      <c r="C83" s="10"/>
      <c r="D83" s="10"/>
      <c r="E83" s="10"/>
      <c r="F83" s="20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4"/>
      <c r="U83" s="24"/>
      <c r="V83" s="24"/>
      <c r="W83" s="24"/>
      <c r="X83" s="24"/>
      <c r="Y83" s="24"/>
      <c r="Z83" s="24"/>
      <c r="AA83" s="22">
        <f t="shared" si="6"/>
        <v>0</v>
      </c>
      <c r="AB83" s="11">
        <f t="shared" si="7"/>
      </c>
      <c r="AC83" s="12">
        <f t="shared" si="5"/>
      </c>
      <c r="AD83" s="13">
        <f>IF(AND(B82&gt;"",AA82=MAX(AA$4:AA$102),AA82&gt;=$AD$2*0.75),"победитель","")</f>
      </c>
      <c r="AE83" s="14">
        <f>IF(B83&gt;"",AA83/MAX(AA$4:AA$102),"")</f>
      </c>
      <c r="AF83" s="15">
        <f>IF(B83&gt;"",RANK(AA83,AA$4:AA$102),"")</f>
      </c>
      <c r="AG83" s="14"/>
    </row>
    <row r="84" spans="1:33" ht="15">
      <c r="A84" s="4">
        <v>81</v>
      </c>
      <c r="B84" s="9"/>
      <c r="C84" s="10"/>
      <c r="D84" s="10"/>
      <c r="E84" s="10"/>
      <c r="F84" s="20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4"/>
      <c r="U84" s="24"/>
      <c r="V84" s="24"/>
      <c r="W84" s="24"/>
      <c r="X84" s="24"/>
      <c r="Y84" s="24"/>
      <c r="Z84" s="24"/>
      <c r="AA84" s="22">
        <f t="shared" si="6"/>
        <v>0</v>
      </c>
      <c r="AB84" s="11">
        <f t="shared" si="7"/>
      </c>
      <c r="AC84" s="12">
        <f t="shared" si="5"/>
      </c>
      <c r="AD84" s="13">
        <f>IF(AND(B83&gt;"",AA83=MAX(AA$4:AA$102),AA83&gt;=$AD$2*0.75),"победитель","")</f>
      </c>
      <c r="AE84" s="14">
        <f>IF(B84&gt;"",AA84/MAX(AA$4:AA$102),"")</f>
      </c>
      <c r="AF84" s="15">
        <f>IF(B84&gt;"",RANK(AA84,AA$4:AA$102),"")</f>
      </c>
      <c r="AG84" s="14"/>
    </row>
    <row r="85" spans="1:33" ht="15">
      <c r="A85" s="4">
        <v>82</v>
      </c>
      <c r="B85" s="9"/>
      <c r="C85" s="10"/>
      <c r="D85" s="10"/>
      <c r="E85" s="10"/>
      <c r="F85" s="20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4"/>
      <c r="U85" s="24"/>
      <c r="V85" s="24"/>
      <c r="W85" s="24"/>
      <c r="X85" s="24"/>
      <c r="Y85" s="24"/>
      <c r="Z85" s="24"/>
      <c r="AA85" s="22">
        <f t="shared" si="6"/>
        <v>0</v>
      </c>
      <c r="AB85" s="11">
        <f t="shared" si="7"/>
      </c>
      <c r="AC85" s="12">
        <f t="shared" si="5"/>
      </c>
      <c r="AD85" s="13">
        <f>IF(AND(B84&gt;"",AA84=MAX(AA$4:AA$102),AA84&gt;=$AD$2*0.75),"победитель","")</f>
      </c>
      <c r="AE85" s="14">
        <f>IF(B85&gt;"",AA85/MAX(AA$4:AA$102),"")</f>
      </c>
      <c r="AF85" s="15">
        <f>IF(B85&gt;"",RANK(AA85,AA$4:AA$102),"")</f>
      </c>
      <c r="AG85" s="14"/>
    </row>
    <row r="86" spans="1:33" ht="15">
      <c r="A86" s="4">
        <v>83</v>
      </c>
      <c r="B86" s="9"/>
      <c r="C86" s="10"/>
      <c r="D86" s="10"/>
      <c r="E86" s="10"/>
      <c r="F86" s="20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4"/>
      <c r="U86" s="24"/>
      <c r="V86" s="24"/>
      <c r="W86" s="24"/>
      <c r="X86" s="24"/>
      <c r="Y86" s="24"/>
      <c r="Z86" s="24"/>
      <c r="AA86" s="22">
        <f t="shared" si="6"/>
        <v>0</v>
      </c>
      <c r="AB86" s="11">
        <f t="shared" si="7"/>
      </c>
      <c r="AC86" s="12">
        <f t="shared" si="5"/>
      </c>
      <c r="AD86" s="13">
        <f>IF(AND(B85&gt;"",AA85=MAX(AA$4:AA$102),AA85&gt;=$AD$2*0.75),"победитель","")</f>
      </c>
      <c r="AE86" s="14">
        <f>IF(B86&gt;"",AA86/MAX(AA$4:AA$102),"")</f>
      </c>
      <c r="AF86" s="15">
        <f>IF(B86&gt;"",RANK(AA86,AA$4:AA$102),"")</f>
      </c>
      <c r="AG86" s="14"/>
    </row>
    <row r="87" spans="1:33" ht="15">
      <c r="A87" s="4">
        <v>84</v>
      </c>
      <c r="B87" s="9"/>
      <c r="C87" s="10"/>
      <c r="D87" s="10"/>
      <c r="E87" s="10"/>
      <c r="F87" s="20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4"/>
      <c r="U87" s="24"/>
      <c r="V87" s="24"/>
      <c r="W87" s="24"/>
      <c r="X87" s="24"/>
      <c r="Y87" s="24"/>
      <c r="Z87" s="24"/>
      <c r="AA87" s="22">
        <f t="shared" si="6"/>
        <v>0</v>
      </c>
      <c r="AB87" s="11">
        <f t="shared" si="7"/>
      </c>
      <c r="AC87" s="12">
        <f t="shared" si="5"/>
      </c>
      <c r="AD87" s="13">
        <f>IF(AND(B86&gt;"",AA86=MAX(AA$4:AA$102),AA86&gt;=$AD$2*0.75),"победитель","")</f>
      </c>
      <c r="AE87" s="14">
        <f>IF(B87&gt;"",AA87/MAX(AA$4:AA$102),"")</f>
      </c>
      <c r="AF87" s="15">
        <f>IF(B87&gt;"",RANK(AA87,AA$4:AA$102),"")</f>
      </c>
      <c r="AG87" s="14"/>
    </row>
    <row r="88" spans="1:33" ht="15">
      <c r="A88" s="4">
        <v>85</v>
      </c>
      <c r="B88" s="9"/>
      <c r="C88" s="10"/>
      <c r="D88" s="10"/>
      <c r="E88" s="10"/>
      <c r="F88" s="20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4"/>
      <c r="U88" s="24"/>
      <c r="V88" s="24"/>
      <c r="W88" s="24"/>
      <c r="X88" s="24"/>
      <c r="Y88" s="24"/>
      <c r="Z88" s="24"/>
      <c r="AA88" s="22">
        <f t="shared" si="6"/>
        <v>0</v>
      </c>
      <c r="AB88" s="11">
        <f t="shared" si="7"/>
      </c>
      <c r="AC88" s="12">
        <f t="shared" si="5"/>
      </c>
      <c r="AD88" s="13">
        <f>IF(AND(B87&gt;"",AA87=MAX(AA$4:AA$102),AA87&gt;=$AD$2*0.75),"победитель","")</f>
      </c>
      <c r="AE88" s="14">
        <f>IF(B88&gt;"",AA88/MAX(AA$4:AA$102),"")</f>
      </c>
      <c r="AF88" s="15">
        <f>IF(B88&gt;"",RANK(AA88,AA$4:AA$102),"")</f>
      </c>
      <c r="AG88" s="14"/>
    </row>
    <row r="89" spans="1:33" ht="15">
      <c r="A89" s="4">
        <v>86</v>
      </c>
      <c r="B89" s="9"/>
      <c r="C89" s="10"/>
      <c r="D89" s="10"/>
      <c r="E89" s="10"/>
      <c r="F89" s="20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4"/>
      <c r="U89" s="24"/>
      <c r="V89" s="24"/>
      <c r="W89" s="24"/>
      <c r="X89" s="24"/>
      <c r="Y89" s="24"/>
      <c r="Z89" s="24"/>
      <c r="AA89" s="22">
        <f t="shared" si="6"/>
        <v>0</v>
      </c>
      <c r="AB89" s="11">
        <f t="shared" si="7"/>
      </c>
      <c r="AC89" s="12">
        <f t="shared" si="5"/>
      </c>
      <c r="AD89" s="13">
        <f>IF(AND(B88&gt;"",AA88=MAX(AA$4:AA$102),AA88&gt;=$AD$2*0.75),"победитель","")</f>
      </c>
      <c r="AE89" s="14">
        <f>IF(B89&gt;"",AA89/MAX(AA$4:AA$102),"")</f>
      </c>
      <c r="AF89" s="15">
        <f>IF(B89&gt;"",RANK(AA89,AA$4:AA$102),"")</f>
      </c>
      <c r="AG89" s="14"/>
    </row>
    <row r="90" spans="1:33" ht="15">
      <c r="A90" s="4">
        <v>87</v>
      </c>
      <c r="B90" s="9"/>
      <c r="C90" s="10"/>
      <c r="D90" s="10"/>
      <c r="E90" s="10"/>
      <c r="F90" s="20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4"/>
      <c r="U90" s="24"/>
      <c r="V90" s="24"/>
      <c r="W90" s="24"/>
      <c r="X90" s="24"/>
      <c r="Y90" s="24"/>
      <c r="Z90" s="24"/>
      <c r="AA90" s="22">
        <f t="shared" si="6"/>
        <v>0</v>
      </c>
      <c r="AB90" s="11">
        <f t="shared" si="7"/>
      </c>
      <c r="AC90" s="12">
        <f t="shared" si="5"/>
      </c>
      <c r="AD90" s="13">
        <f>IF(AND(B89&gt;"",AA89=MAX(AA$4:AA$102),AA89&gt;=$AD$2*0.75),"победитель","")</f>
      </c>
      <c r="AE90" s="14">
        <f>IF(B90&gt;"",AA90/MAX(AA$4:AA$102),"")</f>
      </c>
      <c r="AF90" s="15">
        <f>IF(B90&gt;"",RANK(AA90,AA$4:AA$102),"")</f>
      </c>
      <c r="AG90" s="14"/>
    </row>
    <row r="91" spans="1:33" ht="15">
      <c r="A91" s="4">
        <v>88</v>
      </c>
      <c r="B91" s="9"/>
      <c r="C91" s="10"/>
      <c r="D91" s="10"/>
      <c r="E91" s="10"/>
      <c r="F91" s="20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4"/>
      <c r="U91" s="24"/>
      <c r="V91" s="24"/>
      <c r="W91" s="24"/>
      <c r="X91" s="24"/>
      <c r="Y91" s="24"/>
      <c r="Z91" s="24"/>
      <c r="AA91" s="22">
        <f t="shared" si="6"/>
        <v>0</v>
      </c>
      <c r="AB91" s="11">
        <f t="shared" si="7"/>
      </c>
      <c r="AC91" s="12">
        <f t="shared" si="5"/>
      </c>
      <c r="AD91" s="13">
        <f>IF(AND(B90&gt;"",AA90=MAX(AA$4:AA$102),AA90&gt;=$AD$2*0.75),"победитель","")</f>
      </c>
      <c r="AE91" s="14">
        <f>IF(B91&gt;"",AA91/MAX(AA$4:AA$102),"")</f>
      </c>
      <c r="AF91" s="15">
        <f>IF(B91&gt;"",RANK(AA91,AA$4:AA$102),"")</f>
      </c>
      <c r="AG91" s="14"/>
    </row>
    <row r="92" spans="1:33" ht="15">
      <c r="A92" s="4">
        <v>89</v>
      </c>
      <c r="B92" s="9"/>
      <c r="C92" s="10"/>
      <c r="D92" s="10"/>
      <c r="E92" s="10"/>
      <c r="F92" s="20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4"/>
      <c r="U92" s="24"/>
      <c r="V92" s="24"/>
      <c r="W92" s="24"/>
      <c r="X92" s="24"/>
      <c r="Y92" s="24"/>
      <c r="Z92" s="24"/>
      <c r="AA92" s="22">
        <f t="shared" si="6"/>
        <v>0</v>
      </c>
      <c r="AB92" s="11">
        <f t="shared" si="7"/>
      </c>
      <c r="AC92" s="12">
        <f t="shared" si="5"/>
      </c>
      <c r="AD92" s="13">
        <f>IF(AND(B91&gt;"",AA91=MAX(AA$4:AA$102),AA91&gt;=$AD$2*0.75),"победитель","")</f>
      </c>
      <c r="AE92" s="14">
        <f>IF(B92&gt;"",AA92/MAX(AA$4:AA$102),"")</f>
      </c>
      <c r="AF92" s="15">
        <f>IF(B92&gt;"",RANK(AA92,AA$4:AA$102),"")</f>
      </c>
      <c r="AG92" s="14"/>
    </row>
    <row r="93" spans="1:33" ht="15">
      <c r="A93" s="4">
        <v>90</v>
      </c>
      <c r="B93" s="9"/>
      <c r="C93" s="10"/>
      <c r="D93" s="10"/>
      <c r="E93" s="10"/>
      <c r="F93" s="20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4"/>
      <c r="U93" s="24"/>
      <c r="V93" s="24"/>
      <c r="W93" s="24"/>
      <c r="X93" s="24"/>
      <c r="Y93" s="24"/>
      <c r="Z93" s="24"/>
      <c r="AA93" s="22">
        <f t="shared" si="6"/>
        <v>0</v>
      </c>
      <c r="AB93" s="11">
        <f t="shared" si="7"/>
      </c>
      <c r="AC93" s="12">
        <f t="shared" si="5"/>
      </c>
      <c r="AD93" s="13">
        <f>IF(AND(B92&gt;"",AA92=MAX(AA$4:AA$102),AA92&gt;=$AD$2*0.75),"победитель","")</f>
      </c>
      <c r="AE93" s="14">
        <f>IF(B93&gt;"",AA93/MAX(AA$4:AA$102),"")</f>
      </c>
      <c r="AF93" s="15">
        <f>IF(B93&gt;"",RANK(AA93,AA$4:AA$102),"")</f>
      </c>
      <c r="AG93" s="14"/>
    </row>
    <row r="94" spans="1:33" ht="15">
      <c r="A94" s="4">
        <v>91</v>
      </c>
      <c r="B94" s="9"/>
      <c r="C94" s="10"/>
      <c r="D94" s="10"/>
      <c r="E94" s="10"/>
      <c r="F94" s="20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4"/>
      <c r="U94" s="24"/>
      <c r="V94" s="24"/>
      <c r="W94" s="24"/>
      <c r="X94" s="24"/>
      <c r="Y94" s="24"/>
      <c r="Z94" s="24"/>
      <c r="AA94" s="22">
        <f t="shared" si="6"/>
        <v>0</v>
      </c>
      <c r="AB94" s="11">
        <f t="shared" si="7"/>
      </c>
      <c r="AC94" s="12">
        <f t="shared" si="5"/>
      </c>
      <c r="AD94" s="13">
        <f>IF(AND(B93&gt;"",AA93=MAX(AA$4:AA$102),AA93&gt;=$AD$2*0.75),"победитель","")</f>
      </c>
      <c r="AE94" s="14">
        <f>IF(B94&gt;"",AA94/MAX(AA$4:AA$102),"")</f>
      </c>
      <c r="AF94" s="15">
        <f>IF(B94&gt;"",RANK(AA94,AA$4:AA$102),"")</f>
      </c>
      <c r="AG94" s="14"/>
    </row>
    <row r="95" spans="1:33" ht="15">
      <c r="A95" s="4">
        <v>92</v>
      </c>
      <c r="B95" s="9"/>
      <c r="C95" s="10"/>
      <c r="D95" s="10"/>
      <c r="E95" s="10"/>
      <c r="F95" s="20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4"/>
      <c r="U95" s="24"/>
      <c r="V95" s="24"/>
      <c r="W95" s="24"/>
      <c r="X95" s="24"/>
      <c r="Y95" s="24"/>
      <c r="Z95" s="24"/>
      <c r="AA95" s="22">
        <f t="shared" si="6"/>
        <v>0</v>
      </c>
      <c r="AB95" s="11">
        <f t="shared" si="7"/>
      </c>
      <c r="AC95" s="12">
        <f t="shared" si="5"/>
      </c>
      <c r="AD95" s="13">
        <f>IF(AND(B94&gt;"",AA94=MAX(AA$4:AA$102),AA94&gt;=$AD$2*0.75),"победитель","")</f>
      </c>
      <c r="AE95" s="14">
        <f>IF(B95&gt;"",AA95/MAX(AA$4:AA$102),"")</f>
      </c>
      <c r="AF95" s="15">
        <f>IF(B95&gt;"",RANK(AA95,AA$4:AA$102),"")</f>
      </c>
      <c r="AG95" s="14"/>
    </row>
    <row r="96" spans="1:33" ht="15">
      <c r="A96" s="4">
        <v>93</v>
      </c>
      <c r="B96" s="9"/>
      <c r="C96" s="10"/>
      <c r="D96" s="10"/>
      <c r="E96" s="10"/>
      <c r="F96" s="20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4"/>
      <c r="U96" s="24"/>
      <c r="V96" s="24"/>
      <c r="W96" s="24"/>
      <c r="X96" s="24"/>
      <c r="Y96" s="24"/>
      <c r="Z96" s="24"/>
      <c r="AA96" s="22">
        <f t="shared" si="6"/>
        <v>0</v>
      </c>
      <c r="AB96" s="11">
        <f t="shared" si="7"/>
      </c>
      <c r="AC96" s="12">
        <f t="shared" si="5"/>
      </c>
      <c r="AD96" s="13">
        <f>IF(AND(B95&gt;"",AA95=MAX(AA$4:AA$102),AA95&gt;=$AD$2*0.75),"победитель","")</f>
      </c>
      <c r="AE96" s="14">
        <f>IF(B96&gt;"",AA96/MAX(AA$4:AA$102),"")</f>
      </c>
      <c r="AF96" s="15">
        <f>IF(B96&gt;"",RANK(AA96,AA$4:AA$102),"")</f>
      </c>
      <c r="AG96" s="14"/>
    </row>
    <row r="97" spans="1:33" ht="15">
      <c r="A97" s="4">
        <v>94</v>
      </c>
      <c r="B97" s="9"/>
      <c r="C97" s="10"/>
      <c r="D97" s="10"/>
      <c r="E97" s="10"/>
      <c r="F97" s="20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4"/>
      <c r="U97" s="24"/>
      <c r="V97" s="24"/>
      <c r="W97" s="24"/>
      <c r="X97" s="24"/>
      <c r="Y97" s="24"/>
      <c r="Z97" s="24"/>
      <c r="AA97" s="22">
        <f t="shared" si="6"/>
        <v>0</v>
      </c>
      <c r="AB97" s="11">
        <f t="shared" si="7"/>
      </c>
      <c r="AC97" s="12">
        <f t="shared" si="5"/>
      </c>
      <c r="AD97" s="13">
        <f>IF(AND(B96&gt;"",AA96=MAX(AA$4:AA$102),AA96&gt;=$AD$2*0.75),"победитель","")</f>
      </c>
      <c r="AE97" s="14">
        <f>IF(B97&gt;"",AA97/MAX(AA$4:AA$102),"")</f>
      </c>
      <c r="AF97" s="15">
        <f>IF(B97&gt;"",RANK(AA97,AA$4:AA$102),"")</f>
      </c>
      <c r="AG97" s="14"/>
    </row>
    <row r="98" spans="1:33" ht="15">
      <c r="A98" s="4">
        <v>95</v>
      </c>
      <c r="B98" s="9"/>
      <c r="C98" s="10"/>
      <c r="D98" s="10"/>
      <c r="E98" s="10"/>
      <c r="F98" s="20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4"/>
      <c r="U98" s="24"/>
      <c r="V98" s="24"/>
      <c r="W98" s="24"/>
      <c r="X98" s="24"/>
      <c r="Y98" s="24"/>
      <c r="Z98" s="24"/>
      <c r="AA98" s="22">
        <f t="shared" si="6"/>
        <v>0</v>
      </c>
      <c r="AB98" s="11">
        <f t="shared" si="7"/>
      </c>
      <c r="AC98" s="12">
        <f t="shared" si="5"/>
      </c>
      <c r="AD98" s="13">
        <f>IF(AND(B97&gt;"",AA97=MAX(AA$4:AA$102),AA97&gt;=$AD$2*0.75),"победитель","")</f>
      </c>
      <c r="AE98" s="14">
        <f>IF(B98&gt;"",AA98/MAX(AA$4:AA$102),"")</f>
      </c>
      <c r="AF98" s="15">
        <f>IF(B98&gt;"",RANK(AA98,AA$4:AA$102),"")</f>
      </c>
      <c r="AG98" s="14"/>
    </row>
    <row r="99" spans="1:33" ht="15">
      <c r="A99" s="4">
        <v>96</v>
      </c>
      <c r="B99" s="9"/>
      <c r="C99" s="10"/>
      <c r="D99" s="10"/>
      <c r="E99" s="10"/>
      <c r="F99" s="20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4"/>
      <c r="U99" s="24"/>
      <c r="V99" s="24"/>
      <c r="W99" s="24"/>
      <c r="X99" s="24"/>
      <c r="Y99" s="24"/>
      <c r="Z99" s="24"/>
      <c r="AA99" s="22">
        <f t="shared" si="6"/>
        <v>0</v>
      </c>
      <c r="AB99" s="11">
        <f t="shared" si="7"/>
      </c>
      <c r="AC99" s="12">
        <f t="shared" si="5"/>
      </c>
      <c r="AD99" s="13">
        <f>IF(AND(B98&gt;"",AA98=MAX(AA$4:AA$102),AA98&gt;=$AD$2*0.75),"победитель","")</f>
      </c>
      <c r="AE99" s="14">
        <f>IF(B99&gt;"",AA99/MAX(AA$4:AA$102),"")</f>
      </c>
      <c r="AF99" s="15">
        <f>IF(B99&gt;"",RANK(AA99,AA$4:AA$102),"")</f>
      </c>
      <c r="AG99" s="14"/>
    </row>
    <row r="100" spans="1:33" ht="15">
      <c r="A100" s="4">
        <v>97</v>
      </c>
      <c r="B100" s="9"/>
      <c r="C100" s="10"/>
      <c r="D100" s="10"/>
      <c r="E100" s="10"/>
      <c r="F100" s="20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4"/>
      <c r="U100" s="24"/>
      <c r="V100" s="24"/>
      <c r="W100" s="24"/>
      <c r="X100" s="24"/>
      <c r="Y100" s="24"/>
      <c r="Z100" s="24"/>
      <c r="AA100" s="22">
        <f t="shared" si="6"/>
        <v>0</v>
      </c>
      <c r="AB100" s="11">
        <f t="shared" si="7"/>
      </c>
      <c r="AC100" s="12">
        <f t="shared" si="5"/>
      </c>
      <c r="AD100" s="13">
        <f>IF(AND(B99&gt;"",AA99=MAX(AA$4:AA$102),AA99&gt;=$AD$2*0.75),"победитель","")</f>
      </c>
      <c r="AE100" s="14">
        <f>IF(B100&gt;"",AA100/MAX(AA$4:AA$102),"")</f>
      </c>
      <c r="AF100" s="15">
        <f>IF(B100&gt;"",RANK(AA100,AA$4:AA$102),"")</f>
      </c>
      <c r="AG100" s="14"/>
    </row>
    <row r="101" spans="1:33" ht="15">
      <c r="A101" s="4">
        <v>98</v>
      </c>
      <c r="B101" s="9"/>
      <c r="C101" s="10"/>
      <c r="D101" s="10"/>
      <c r="E101" s="10"/>
      <c r="F101" s="20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4"/>
      <c r="U101" s="24"/>
      <c r="V101" s="24"/>
      <c r="W101" s="24"/>
      <c r="X101" s="24"/>
      <c r="Y101" s="24"/>
      <c r="Z101" s="24"/>
      <c r="AA101" s="22">
        <f t="shared" si="6"/>
        <v>0</v>
      </c>
      <c r="AB101" s="11">
        <f t="shared" si="7"/>
      </c>
      <c r="AC101" s="12">
        <f t="shared" si="5"/>
      </c>
      <c r="AD101" s="13">
        <f>IF(AND(B100&gt;"",AA100=MAX(AA$4:AA$102),AA100&gt;=$AD$2*0.75),"победитель","")</f>
      </c>
      <c r="AE101" s="14">
        <f>IF(B101&gt;"",AA101/MAX(AA$4:AA$102),"")</f>
      </c>
      <c r="AF101" s="15">
        <f>IF(B101&gt;"",RANK(AA101,AA$4:AA$102),"")</f>
      </c>
      <c r="AG101" s="14"/>
    </row>
    <row r="102" spans="1:33" ht="15">
      <c r="A102" s="4">
        <v>99</v>
      </c>
      <c r="B102" s="9"/>
      <c r="C102" s="10"/>
      <c r="D102" s="10"/>
      <c r="E102" s="10"/>
      <c r="F102" s="20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4"/>
      <c r="U102" s="24"/>
      <c r="V102" s="24"/>
      <c r="W102" s="24"/>
      <c r="X102" s="24"/>
      <c r="Y102" s="24"/>
      <c r="Z102" s="24"/>
      <c r="AA102" s="22">
        <f>SUM(G102:Z102)</f>
        <v>0</v>
      </c>
      <c r="AB102" s="11">
        <f t="shared" si="7"/>
      </c>
      <c r="AC102" s="12">
        <f t="shared" si="5"/>
      </c>
      <c r="AD102" s="13">
        <f>IF(AND(B101&gt;"",AA101=MAX(AA$4:AA$102),AA101&gt;=$AD$2*0.75),"победитель","")</f>
      </c>
      <c r="AE102" s="14">
        <f>IF(B102&gt;"",AA102/MAX(AA$4:AA$102),"")</f>
      </c>
      <c r="AF102" s="15">
        <f>IF(B102&gt;"",RANK(AA102,AA$4:AA$102),"")</f>
      </c>
      <c r="AG102" s="14"/>
    </row>
    <row r="103" ht="15">
      <c r="AD103" s="13">
        <f>IF(AND(B102&gt;"",AA102=MAX(AA$4:AA$102),AA102&gt;=$AD$2*0.75),"победитель","")</f>
      </c>
    </row>
  </sheetData>
  <sheetProtection/>
  <mergeCells count="6">
    <mergeCell ref="AI12:AK16"/>
    <mergeCell ref="A1:AA1"/>
    <mergeCell ref="G2:P2"/>
    <mergeCell ref="Q2:R2"/>
    <mergeCell ref="S2:U2"/>
    <mergeCell ref="X2:Z2"/>
  </mergeCells>
  <conditionalFormatting sqref="G4:P102 S4:U102">
    <cfRule type="cellIs" priority="10" dxfId="0" operator="greaterThan" stopIfTrue="1">
      <formula>1</formula>
    </cfRule>
  </conditionalFormatting>
  <conditionalFormatting sqref="V4:V102 Y4:Y102">
    <cfRule type="cellIs" priority="6" dxfId="0" operator="greaterThan" stopIfTrue="1">
      <formula>5</formula>
    </cfRule>
  </conditionalFormatting>
  <conditionalFormatting sqref="W4:W102 Q4:R102">
    <cfRule type="cellIs" priority="5" dxfId="0" operator="greaterThan" stopIfTrue="1">
      <formula>4</formula>
    </cfRule>
  </conditionalFormatting>
  <conditionalFormatting sqref="X4:X102">
    <cfRule type="cellIs" priority="4" dxfId="0" operator="greaterThan" stopIfTrue="1">
      <formula>6</formula>
    </cfRule>
  </conditionalFormatting>
  <conditionalFormatting sqref="Z4:Z102">
    <cfRule type="cellIs" priority="2" dxfId="0" operator="greaterThan" stopIfTrue="1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katsay</cp:lastModifiedBy>
  <dcterms:created xsi:type="dcterms:W3CDTF">2011-04-20T19:12:51Z</dcterms:created>
  <dcterms:modified xsi:type="dcterms:W3CDTF">2013-03-19T11:13:40Z</dcterms:modified>
  <cp:category/>
  <cp:version/>
  <cp:contentType/>
  <cp:contentStatus/>
</cp:coreProperties>
</file>