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<sst xmlns="http://schemas.openxmlformats.org/spreadsheetml/2006/main" count="262" uniqueCount="166">
  <si>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</si>
  <si>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</si>
  <si>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</si>
  <si>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</si>
  <si>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</si>
  <si>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</si>
  <si>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</si>
  <si>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</si>
  <si>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</si>
  <si>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</si>
  <si>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</si>
  <si>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</si>
  <si>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</si>
  <si>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</si>
  <si>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</si>
  <si>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</si>
  <si>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</si>
  <si>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</si>
  <si>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</si>
  <si>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</si>
  <si>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theme="1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</si>
  <si>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</si>
  <si>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Протокол районного этапа олимпиады младших школьников по русскому языку</t>
  </si>
  <si>
    <t>Правила назначения призера:</t>
  </si>
  <si>
    <r>
      <rPr>
        <b/>
        <sz val="11"/>
        <color indexed="8"/>
        <rFont val="Calibri"/>
        <family val="2"/>
      </rP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theme="1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</si>
  <si>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>Лопатко Тимофей Владимирович</t>
  </si>
  <si>
    <t>МБОУ СОШ № 144</t>
  </si>
  <si>
    <t>Марцениус Полина Михайловна</t>
  </si>
  <si>
    <t>МАОУ СОШ № 145</t>
  </si>
  <si>
    <t>Ярппалова Алина Фанилова</t>
  </si>
  <si>
    <t>МБОУ СОШ № 131</t>
  </si>
  <si>
    <t>1004</t>
  </si>
  <si>
    <t>Ярушина Юлия Станиславовна</t>
  </si>
  <si>
    <t>филиал МАОУ СОШ № 145</t>
  </si>
  <si>
    <t>Рябкова Яна Андреевна</t>
  </si>
  <si>
    <t>1006</t>
  </si>
  <si>
    <t>Дьячкова Мария Дмитриевна</t>
  </si>
  <si>
    <t>Нестерова Полина Андреевна</t>
  </si>
  <si>
    <t>Шкунова Александра Юрьевна</t>
  </si>
  <si>
    <t>Исмагилов Денис Рустамович</t>
  </si>
  <si>
    <t>Морозова Ирина Алексеевна</t>
  </si>
  <si>
    <t>МБОУ ООШ  № 110</t>
  </si>
  <si>
    <t>Косарева Елизавета Дмитриевна</t>
  </si>
  <si>
    <t>МАОУ лицей № 142</t>
  </si>
  <si>
    <t xml:space="preserve">Ломова Алёна Андреевна </t>
  </si>
  <si>
    <t>МАОУ СОШ № 98</t>
  </si>
  <si>
    <t>Семёнова Тамара Алексеевна</t>
  </si>
  <si>
    <t xml:space="preserve">МБОУ СОШ № 121 </t>
  </si>
  <si>
    <t>Ковайкина Анастасия Владимировна</t>
  </si>
  <si>
    <t>Бояршинова Мария Максимовна</t>
  </si>
  <si>
    <t>МБОУ СОШ № 105</t>
  </si>
  <si>
    <t>Морозова Марина Алексеевна</t>
  </si>
  <si>
    <t>Гусева Радослава Алексеевна</t>
  </si>
  <si>
    <t>МАОУ гимназия № 80</t>
  </si>
  <si>
    <t>Будковский Владислав Андреевич</t>
  </si>
  <si>
    <t>начальна школа -детский сад № 67 ОАО "РЖД"</t>
  </si>
  <si>
    <t>Пришвина Дарья Владимировна</t>
  </si>
  <si>
    <t>Милёшкина Сабина Романовна</t>
  </si>
  <si>
    <t>филиал МБОУ СОШ № 131</t>
  </si>
  <si>
    <t>Банников Глеб Алексеевич</t>
  </si>
  <si>
    <t>Замятина Ксения Евгеньевна</t>
  </si>
  <si>
    <t>МБОУ СОШ № 58</t>
  </si>
  <si>
    <t>Башкирская Юлия Игоревна</t>
  </si>
  <si>
    <t>Фатихова Лилия Ильдаровна</t>
  </si>
  <si>
    <t>МАОУ СОШ № 43</t>
  </si>
  <si>
    <t>Нилова Александра Сергеевна</t>
  </si>
  <si>
    <t>Самусева Мария Вадимовна</t>
  </si>
  <si>
    <t>МАОУ СОШ № 56</t>
  </si>
  <si>
    <t>Синельникова Полина Владимировна</t>
  </si>
  <si>
    <t>Карпосова Лика Николаевна</t>
  </si>
  <si>
    <t>Куликова Анастасия Михайловна</t>
  </si>
  <si>
    <t>Шатненко Александр Андреевич</t>
  </si>
  <si>
    <t>МБОУ СОШ № 53</t>
  </si>
  <si>
    <t>Деданов Алексей Константинович</t>
  </si>
  <si>
    <t>Муртазалиева Ангелина Исаевна</t>
  </si>
  <si>
    <t>МАОУ СОШ № 15</t>
  </si>
  <si>
    <t>Кожина Снежана  Константиновна</t>
  </si>
  <si>
    <t>Пронина Александра Сергеевна</t>
  </si>
  <si>
    <t>МБОУ СОШ № 17</t>
  </si>
  <si>
    <t>Важенин Иван Олегович</t>
  </si>
  <si>
    <t>Клементьев Илья Игоревич</t>
  </si>
  <si>
    <t>филиал МАОУ СОШ № 15</t>
  </si>
  <si>
    <t>Шадрив Владимир Владимирович</t>
  </si>
  <si>
    <t>Дубачинский Денис Максимович</t>
  </si>
  <si>
    <t>Панкратова Татьяна Сергеевна</t>
  </si>
  <si>
    <t>Шульпина Ирина Альбертовна</t>
  </si>
  <si>
    <t>Филатова Арина Николаевна</t>
  </si>
  <si>
    <t xml:space="preserve">Лоськова Анна Александровна </t>
  </si>
  <si>
    <t>Боровинских Елизавета Дмитриевна</t>
  </si>
  <si>
    <t>Кузнецов Никита Викторович</t>
  </si>
  <si>
    <t>Елизарьева Екатерина Игоревна</t>
  </si>
  <si>
    <t>Филиппова Мария Сергеевна</t>
  </si>
  <si>
    <t>АНО СОШ "Пеликан"</t>
  </si>
  <si>
    <t>Хисамитдинов Данил Рустамович</t>
  </si>
  <si>
    <t>Гринькив Александра Александровна</t>
  </si>
  <si>
    <t>Митякина Дарья Андреевна</t>
  </si>
  <si>
    <t>филиал МБОУ СОШ № 53</t>
  </si>
  <si>
    <t>Торопов Александр Витальевич</t>
  </si>
  <si>
    <t>Мехренина Елизавета Владимировна</t>
  </si>
  <si>
    <t>Закиров Данила Дмитриевич</t>
  </si>
  <si>
    <t>Бойко София Владимировна</t>
  </si>
  <si>
    <t>Хамзена Анастасия Алексеевна</t>
  </si>
  <si>
    <t>Юн Изабель Константиновна</t>
  </si>
  <si>
    <t>Агеева Ксения Павловна</t>
  </si>
  <si>
    <t>2061</t>
  </si>
  <si>
    <t xml:space="preserve">Бахратова Екатерина Игоревна </t>
  </si>
  <si>
    <t>2063</t>
  </si>
  <si>
    <t>Кузнецова Софья Сергеевна</t>
  </si>
  <si>
    <t>2001</t>
  </si>
  <si>
    <t>2002</t>
  </si>
  <si>
    <t>2003</t>
  </si>
  <si>
    <t>2005</t>
  </si>
  <si>
    <t>2007</t>
  </si>
  <si>
    <t>2008</t>
  </si>
  <si>
    <t>2009</t>
  </si>
  <si>
    <t>2048</t>
  </si>
  <si>
    <t>2045</t>
  </si>
  <si>
    <t>2036</t>
  </si>
  <si>
    <t>2041</t>
  </si>
  <si>
    <t>2016</t>
  </si>
  <si>
    <t>2042</t>
  </si>
  <si>
    <t>2037</t>
  </si>
  <si>
    <t>2032</t>
  </si>
  <si>
    <t>2039</t>
  </si>
  <si>
    <t>2052</t>
  </si>
  <si>
    <t>2031</t>
  </si>
  <si>
    <t>2018</t>
  </si>
  <si>
    <t>2030</t>
  </si>
  <si>
    <t>2014</t>
  </si>
  <si>
    <t>Гималетдинова Айна Ильинична</t>
  </si>
  <si>
    <t>2015</t>
  </si>
  <si>
    <t>2019</t>
  </si>
  <si>
    <t>2028</t>
  </si>
  <si>
    <t>2043</t>
  </si>
  <si>
    <t>2017</t>
  </si>
  <si>
    <t>2022</t>
  </si>
  <si>
    <t>2024</t>
  </si>
  <si>
    <t>2025</t>
  </si>
  <si>
    <t>2060</t>
  </si>
  <si>
    <t>2056</t>
  </si>
  <si>
    <t>2034</t>
  </si>
  <si>
    <t>2020</t>
  </si>
  <si>
    <t>2026</t>
  </si>
  <si>
    <t>2023</t>
  </si>
  <si>
    <t>2054</t>
  </si>
  <si>
    <t>2058</t>
  </si>
  <si>
    <t>2013</t>
  </si>
  <si>
    <t>2011</t>
  </si>
  <si>
    <t>2057</t>
  </si>
  <si>
    <t>2021</t>
  </si>
  <si>
    <t>2012</t>
  </si>
  <si>
    <t>2059</t>
  </si>
  <si>
    <t>2010</t>
  </si>
  <si>
    <t>2049</t>
  </si>
  <si>
    <t>2033</t>
  </si>
  <si>
    <t>2044</t>
  </si>
  <si>
    <t>2029</t>
  </si>
  <si>
    <t>2051</t>
  </si>
  <si>
    <t>2035</t>
  </si>
  <si>
    <t>2040</t>
  </si>
  <si>
    <t>2038</t>
  </si>
  <si>
    <t>2050</t>
  </si>
  <si>
    <t>2047</t>
  </si>
  <si>
    <t>2046</t>
  </si>
  <si>
    <t>Советский</t>
  </si>
  <si>
    <t>Члены жюри: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</si>
</sst>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5" fillId="0" borderId="11" xfId="57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8" fillId="33" borderId="11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>
      <alignment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 vertical="top" wrapText="1"/>
    </xf>
    <xf numFmtId="0" fontId="0" fillId="33" borderId="11" xfId="0" applyNumberForma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12" xfId="0" applyNumberFormat="1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tabSelected="1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9.140625" defaultRowHeight="15"/>
  <cols>
    <col min="1" max="1" width="4.28125" style="0" customWidth="1"/>
    <col min="2" max="2" width="6.140625" style="16" bestFit="1" customWidth="1"/>
    <col min="3" max="3" width="13.421875" style="0" customWidth="1"/>
    <col min="4" max="4" width="10.421875" style="0" customWidth="1"/>
    <col min="5" max="5" width="6.8515625" style="0" bestFit="1" customWidth="1"/>
    <col min="6" max="6" width="6.57421875" style="0" bestFit="1" customWidth="1"/>
    <col min="7" max="16" width="2.8515625" style="23" customWidth="1"/>
    <col min="17" max="17" width="13.8515625" style="0" customWidth="1"/>
    <col min="18" max="18" width="15.421875" style="0" customWidth="1"/>
    <col min="19" max="19" width="11.421875" style="0" bestFit="1" customWidth="1"/>
    <col min="20" max="20" width="12.00390625" style="0" bestFit="1" customWidth="1"/>
    <col min="21" max="21" width="12.57421875" style="0" bestFit="1" customWidth="1"/>
    <col min="22" max="22" width="6.421875" style="0" bestFit="1" customWidth="1"/>
    <col min="23" max="23" width="7.57421875" style="0" bestFit="1" customWidth="1"/>
    <col min="24" max="24" width="4.28125" style="0" customWidth="1"/>
    <col min="25" max="25" width="47.421875" style="0" bestFit="1" customWidth="1"/>
    <col min="26" max="26" width="48.00390625" style="0" customWidth="1"/>
    <col min="27" max="33" width="12.7109375" style="0" customWidth="1"/>
  </cols>
  <sheetData>
    <row r="1" spans="1:22" ht="21">
      <c r="A1" s="1" t="s">
        <v>22</v>
      </c>
      <c r="B1" s="7"/>
      <c r="C1" s="1"/>
      <c r="D1" s="1"/>
      <c r="E1" s="1"/>
      <c r="F1" s="1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  <c r="R1" s="2"/>
      <c r="S1" s="3" t="s">
        <v>0</v>
      </c>
      <c r="T1" s="4">
        <v>43</v>
      </c>
      <c r="U1" s="3" t="s">
        <v>1</v>
      </c>
      <c r="V1" s="4">
        <f>COUNTIF(B3:B100,"&gt;""")</f>
        <v>60</v>
      </c>
    </row>
    <row r="2" spans="1:23" ht="15">
      <c r="A2" s="4" t="s">
        <v>2</v>
      </c>
      <c r="B2" s="8" t="s">
        <v>3</v>
      </c>
      <c r="C2" s="4" t="s">
        <v>4</v>
      </c>
      <c r="D2" s="4" t="s">
        <v>5</v>
      </c>
      <c r="E2" s="4" t="s">
        <v>6</v>
      </c>
      <c r="F2" s="19" t="s">
        <v>12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25" t="s">
        <v>13</v>
      </c>
      <c r="R2" s="4" t="s">
        <v>7</v>
      </c>
      <c r="S2" s="5" t="s">
        <v>8</v>
      </c>
      <c r="T2" s="6" t="s">
        <v>9</v>
      </c>
      <c r="U2" s="6" t="s">
        <v>10</v>
      </c>
      <c r="V2" s="6" t="s">
        <v>11</v>
      </c>
      <c r="W2" s="6" t="s">
        <v>14</v>
      </c>
    </row>
    <row r="3" spans="1:34" ht="45">
      <c r="A3" s="4">
        <v>1</v>
      </c>
      <c r="B3" s="9" t="s">
        <v>108</v>
      </c>
      <c r="C3" s="32" t="s">
        <v>27</v>
      </c>
      <c r="D3" s="29">
        <v>4</v>
      </c>
      <c r="E3" s="32" t="s">
        <v>28</v>
      </c>
      <c r="F3" s="34" t="s">
        <v>164</v>
      </c>
      <c r="G3" s="27">
        <v>4</v>
      </c>
      <c r="H3" s="27">
        <v>2</v>
      </c>
      <c r="I3" s="27">
        <v>2</v>
      </c>
      <c r="J3" s="27">
        <v>3</v>
      </c>
      <c r="K3" s="27">
        <v>2</v>
      </c>
      <c r="L3" s="27">
        <v>3</v>
      </c>
      <c r="M3" s="27">
        <v>5</v>
      </c>
      <c r="N3" s="27">
        <v>1</v>
      </c>
      <c r="O3" s="27">
        <v>2</v>
      </c>
      <c r="P3" s="27">
        <v>2</v>
      </c>
      <c r="Q3" s="24">
        <f aca="true" t="shared" si="0" ref="Q3:Q33">SUM(G3:P3)</f>
        <v>26</v>
      </c>
      <c r="R3" s="11">
        <f aca="true" t="shared" si="1" ref="R3:R33">IF(B3&gt;"",IF(T3&gt;"",T3,(IF(W3&gt;"",W3,""))),"")</f>
      </c>
      <c r="S3" s="12">
        <f aca="true" t="shared" si="2" ref="S3:S33">IF(B3&gt;"",Q3/$T$1,"")</f>
        <v>0.6046511627906976</v>
      </c>
      <c r="T3" s="13">
        <f aca="true" t="shared" si="3" ref="T3:T34">IF(AND(B3&gt;"",Q3=MAX(Q$3:Q$100),Q3&gt;=$T$1*0.75),"победитель","")</f>
      </c>
      <c r="U3" s="14">
        <f aca="true" t="shared" si="4" ref="U3:U34">IF(B3&gt;"",Q3/MAX(Q$3:Q$100),"")</f>
        <v>0.65</v>
      </c>
      <c r="V3" s="15">
        <f aca="true" t="shared" si="5" ref="V3:V34">IF(B3&gt;"",RANK(Q3,Q$3:Q$100),"")</f>
        <v>29</v>
      </c>
      <c r="W3" s="14"/>
      <c r="Y3" s="17" t="s">
        <v>15</v>
      </c>
      <c r="Z3" s="17"/>
      <c r="AA3" s="17"/>
      <c r="AB3" s="16"/>
      <c r="AC3" s="16"/>
      <c r="AD3" s="16"/>
      <c r="AE3" s="16"/>
      <c r="AF3" s="16"/>
      <c r="AG3" s="16"/>
      <c r="AH3" s="16"/>
    </row>
    <row r="4" spans="1:34" ht="60.75">
      <c r="A4" s="4">
        <v>2</v>
      </c>
      <c r="B4" s="9" t="s">
        <v>109</v>
      </c>
      <c r="C4" s="33" t="s">
        <v>25</v>
      </c>
      <c r="D4" s="30">
        <v>4</v>
      </c>
      <c r="E4" s="33" t="s">
        <v>26</v>
      </c>
      <c r="F4" s="34" t="s">
        <v>164</v>
      </c>
      <c r="G4" s="27">
        <v>6</v>
      </c>
      <c r="H4" s="27">
        <v>2</v>
      </c>
      <c r="I4" s="27">
        <v>3</v>
      </c>
      <c r="J4" s="27">
        <v>3</v>
      </c>
      <c r="K4" s="27">
        <v>2</v>
      </c>
      <c r="L4" s="27">
        <v>1</v>
      </c>
      <c r="M4" s="27">
        <v>5</v>
      </c>
      <c r="N4" s="27">
        <v>2</v>
      </c>
      <c r="O4" s="27">
        <v>1</v>
      </c>
      <c r="P4" s="27">
        <v>2</v>
      </c>
      <c r="Q4" s="24">
        <f t="shared" si="0"/>
        <v>27</v>
      </c>
      <c r="R4" s="11">
        <f t="shared" si="1"/>
      </c>
      <c r="S4" s="12">
        <f t="shared" si="2"/>
        <v>0.627906976744186</v>
      </c>
      <c r="T4" s="13">
        <f t="shared" si="3"/>
      </c>
      <c r="U4" s="14">
        <f t="shared" si="4"/>
        <v>0.675</v>
      </c>
      <c r="V4" s="15">
        <f t="shared" si="5"/>
        <v>25</v>
      </c>
      <c r="W4" s="14"/>
      <c r="Y4" s="17" t="s">
        <v>16</v>
      </c>
      <c r="Z4" s="17"/>
      <c r="AA4" s="17"/>
      <c r="AB4" s="16"/>
      <c r="AC4" s="16"/>
      <c r="AD4" s="16"/>
      <c r="AE4" s="16"/>
      <c r="AF4" s="16"/>
      <c r="AG4" s="16"/>
      <c r="AH4" s="16"/>
    </row>
    <row r="5" spans="1:34" ht="45.75">
      <c r="A5" s="4">
        <v>3</v>
      </c>
      <c r="B5" s="9" t="s">
        <v>110</v>
      </c>
      <c r="C5" s="33" t="s">
        <v>29</v>
      </c>
      <c r="D5" s="30">
        <v>4</v>
      </c>
      <c r="E5" s="33" t="s">
        <v>30</v>
      </c>
      <c r="F5" s="34" t="s">
        <v>164</v>
      </c>
      <c r="G5" s="27">
        <v>4</v>
      </c>
      <c r="H5" s="27">
        <v>3</v>
      </c>
      <c r="I5" s="27">
        <v>2</v>
      </c>
      <c r="J5" s="27">
        <v>4</v>
      </c>
      <c r="K5" s="27">
        <v>2</v>
      </c>
      <c r="L5" s="27">
        <v>3</v>
      </c>
      <c r="M5" s="27">
        <v>6</v>
      </c>
      <c r="N5" s="27">
        <v>1</v>
      </c>
      <c r="O5" s="27">
        <v>2</v>
      </c>
      <c r="P5" s="27">
        <v>2</v>
      </c>
      <c r="Q5" s="24">
        <f t="shared" si="0"/>
        <v>29</v>
      </c>
      <c r="R5" s="11">
        <f t="shared" si="1"/>
      </c>
      <c r="S5" s="12">
        <f t="shared" si="2"/>
        <v>0.6744186046511628</v>
      </c>
      <c r="T5" s="13">
        <f t="shared" si="3"/>
      </c>
      <c r="U5" s="14">
        <f t="shared" si="4"/>
        <v>0.725</v>
      </c>
      <c r="V5" s="15">
        <f t="shared" si="5"/>
        <v>19</v>
      </c>
      <c r="W5" s="14"/>
      <c r="Y5" s="17" t="s">
        <v>21</v>
      </c>
      <c r="Z5" s="17"/>
      <c r="AA5" s="17"/>
      <c r="AB5" s="16"/>
      <c r="AC5" s="16"/>
      <c r="AD5" s="16"/>
      <c r="AE5" s="16"/>
      <c r="AF5" s="16"/>
      <c r="AG5" s="16"/>
      <c r="AH5" s="16"/>
    </row>
    <row r="6" spans="1:34" ht="75.75">
      <c r="A6" s="4">
        <v>4</v>
      </c>
      <c r="B6" s="9" t="s">
        <v>31</v>
      </c>
      <c r="C6" s="33" t="s">
        <v>32</v>
      </c>
      <c r="D6" s="30">
        <v>4</v>
      </c>
      <c r="E6" s="33" t="s">
        <v>33</v>
      </c>
      <c r="F6" s="34" t="s">
        <v>164</v>
      </c>
      <c r="G6" s="27">
        <v>4</v>
      </c>
      <c r="H6" s="27">
        <v>0</v>
      </c>
      <c r="I6" s="27">
        <v>1</v>
      </c>
      <c r="J6" s="27">
        <v>5</v>
      </c>
      <c r="K6" s="27">
        <v>2</v>
      </c>
      <c r="L6" s="27">
        <v>0</v>
      </c>
      <c r="M6" s="27">
        <v>3</v>
      </c>
      <c r="N6" s="27">
        <v>0</v>
      </c>
      <c r="O6" s="27">
        <v>2</v>
      </c>
      <c r="P6" s="27">
        <v>1</v>
      </c>
      <c r="Q6" s="24">
        <f t="shared" si="0"/>
        <v>18</v>
      </c>
      <c r="R6" s="11">
        <f t="shared" si="1"/>
      </c>
      <c r="S6" s="12">
        <f t="shared" si="2"/>
        <v>0.4186046511627907</v>
      </c>
      <c r="T6" s="13">
        <f t="shared" si="3"/>
      </c>
      <c r="U6" s="14">
        <f t="shared" si="4"/>
        <v>0.45</v>
      </c>
      <c r="V6" s="15">
        <f t="shared" si="5"/>
        <v>52</v>
      </c>
      <c r="W6" s="14"/>
      <c r="Y6" s="18" t="s">
        <v>17</v>
      </c>
      <c r="Z6" s="17"/>
      <c r="AA6" s="17"/>
      <c r="AB6" s="16"/>
      <c r="AC6" s="16"/>
      <c r="AD6" s="16"/>
      <c r="AE6" s="16"/>
      <c r="AF6" s="16"/>
      <c r="AG6" s="16"/>
      <c r="AH6" s="16"/>
    </row>
    <row r="7" spans="1:34" ht="75.75">
      <c r="A7" s="4">
        <v>5</v>
      </c>
      <c r="B7" s="9" t="s">
        <v>111</v>
      </c>
      <c r="C7" s="33" t="s">
        <v>34</v>
      </c>
      <c r="D7" s="30">
        <v>4</v>
      </c>
      <c r="E7" s="33" t="s">
        <v>33</v>
      </c>
      <c r="F7" s="34" t="s">
        <v>164</v>
      </c>
      <c r="G7" s="27">
        <v>5</v>
      </c>
      <c r="H7" s="27">
        <v>0</v>
      </c>
      <c r="I7" s="27">
        <v>2</v>
      </c>
      <c r="J7" s="27">
        <v>3</v>
      </c>
      <c r="K7" s="27">
        <v>4</v>
      </c>
      <c r="L7" s="27">
        <v>3</v>
      </c>
      <c r="M7" s="27">
        <v>2</v>
      </c>
      <c r="N7" s="27">
        <v>1</v>
      </c>
      <c r="O7" s="27">
        <v>2</v>
      </c>
      <c r="P7" s="27">
        <v>2</v>
      </c>
      <c r="Q7" s="24">
        <f t="shared" si="0"/>
        <v>24</v>
      </c>
      <c r="R7" s="11">
        <f t="shared" si="1"/>
      </c>
      <c r="S7" s="12">
        <f t="shared" si="2"/>
        <v>0.5581395348837209</v>
      </c>
      <c r="T7" s="13">
        <f t="shared" si="3"/>
      </c>
      <c r="U7" s="14">
        <f t="shared" si="4"/>
        <v>0.6</v>
      </c>
      <c r="V7" s="15">
        <f t="shared" si="5"/>
        <v>36</v>
      </c>
      <c r="W7" s="14"/>
      <c r="Y7" s="17" t="s">
        <v>18</v>
      </c>
      <c r="Z7" s="17"/>
      <c r="AA7" s="17"/>
      <c r="AB7" s="16"/>
      <c r="AC7" s="16"/>
      <c r="AD7" s="16"/>
      <c r="AE7" s="16"/>
      <c r="AF7" s="16"/>
      <c r="AG7" s="16"/>
      <c r="AH7" s="16"/>
    </row>
    <row r="8" spans="1:34" ht="45.75">
      <c r="A8" s="4">
        <v>6</v>
      </c>
      <c r="B8" s="9" t="s">
        <v>35</v>
      </c>
      <c r="C8" s="33" t="s">
        <v>36</v>
      </c>
      <c r="D8" s="30">
        <v>4</v>
      </c>
      <c r="E8" s="32" t="s">
        <v>28</v>
      </c>
      <c r="F8" s="34" t="s">
        <v>164</v>
      </c>
      <c r="G8" s="27">
        <v>6</v>
      </c>
      <c r="H8" s="27">
        <v>1</v>
      </c>
      <c r="I8" s="27">
        <v>2</v>
      </c>
      <c r="J8" s="27">
        <v>4</v>
      </c>
      <c r="K8" s="27">
        <v>4</v>
      </c>
      <c r="L8" s="27">
        <v>3</v>
      </c>
      <c r="M8" s="27">
        <v>6</v>
      </c>
      <c r="N8" s="27">
        <v>2</v>
      </c>
      <c r="O8" s="27">
        <v>3</v>
      </c>
      <c r="P8" s="27">
        <v>2</v>
      </c>
      <c r="Q8" s="24">
        <f t="shared" si="0"/>
        <v>33</v>
      </c>
      <c r="R8" s="11">
        <f t="shared" si="1"/>
      </c>
      <c r="S8" s="12">
        <f t="shared" si="2"/>
        <v>0.7674418604651163</v>
      </c>
      <c r="T8" s="13">
        <f t="shared" si="3"/>
      </c>
      <c r="U8" s="14">
        <f t="shared" si="4"/>
        <v>0.825</v>
      </c>
      <c r="V8" s="15">
        <f t="shared" si="5"/>
        <v>8</v>
      </c>
      <c r="W8" s="14"/>
      <c r="Y8" s="17" t="s">
        <v>19</v>
      </c>
      <c r="Z8" s="17"/>
      <c r="AA8" s="17"/>
      <c r="AB8" s="16"/>
      <c r="AC8" s="16"/>
      <c r="AD8" s="16"/>
      <c r="AE8" s="16"/>
      <c r="AF8" s="16"/>
      <c r="AG8" s="16"/>
      <c r="AH8" s="16"/>
    </row>
    <row r="9" spans="1:34" ht="45.75">
      <c r="A9" s="4">
        <v>7</v>
      </c>
      <c r="B9" s="9" t="s">
        <v>112</v>
      </c>
      <c r="C9" s="33" t="s">
        <v>37</v>
      </c>
      <c r="D9" s="30">
        <v>4</v>
      </c>
      <c r="E9" s="32" t="s">
        <v>28</v>
      </c>
      <c r="F9" s="34" t="s">
        <v>164</v>
      </c>
      <c r="G9" s="27">
        <v>5</v>
      </c>
      <c r="H9" s="27">
        <v>0</v>
      </c>
      <c r="I9" s="27">
        <v>2</v>
      </c>
      <c r="J9" s="27">
        <v>5</v>
      </c>
      <c r="K9" s="27">
        <v>2</v>
      </c>
      <c r="L9" s="27">
        <v>2</v>
      </c>
      <c r="M9" s="27">
        <v>6</v>
      </c>
      <c r="N9" s="27">
        <v>1</v>
      </c>
      <c r="O9" s="27">
        <v>1</v>
      </c>
      <c r="P9" s="27">
        <v>2</v>
      </c>
      <c r="Q9" s="24">
        <f t="shared" si="0"/>
        <v>26</v>
      </c>
      <c r="R9" s="11">
        <f t="shared" si="1"/>
      </c>
      <c r="S9" s="12">
        <f t="shared" si="2"/>
        <v>0.6046511627906976</v>
      </c>
      <c r="T9" s="13">
        <f t="shared" si="3"/>
      </c>
      <c r="U9" s="14">
        <f t="shared" si="4"/>
        <v>0.65</v>
      </c>
      <c r="V9" s="15">
        <f t="shared" si="5"/>
        <v>29</v>
      </c>
      <c r="W9" s="14"/>
      <c r="Y9" s="17" t="s">
        <v>20</v>
      </c>
      <c r="Z9" s="17"/>
      <c r="AA9" s="17"/>
      <c r="AB9" s="16"/>
      <c r="AC9" s="16"/>
      <c r="AD9" s="16"/>
      <c r="AE9" s="16"/>
      <c r="AF9" s="16"/>
      <c r="AG9" s="16"/>
      <c r="AH9" s="16"/>
    </row>
    <row r="10" spans="1:34" ht="45.75">
      <c r="A10" s="4">
        <v>8</v>
      </c>
      <c r="B10" s="9" t="s">
        <v>113</v>
      </c>
      <c r="C10" s="33" t="s">
        <v>38</v>
      </c>
      <c r="D10" s="30">
        <v>4</v>
      </c>
      <c r="E10" s="33" t="s">
        <v>26</v>
      </c>
      <c r="F10" s="34" t="s">
        <v>164</v>
      </c>
      <c r="G10" s="27">
        <v>6</v>
      </c>
      <c r="H10" s="27">
        <v>2</v>
      </c>
      <c r="I10" s="27">
        <v>2</v>
      </c>
      <c r="J10" s="27">
        <v>3</v>
      </c>
      <c r="K10" s="27">
        <v>2</v>
      </c>
      <c r="L10" s="27">
        <v>2</v>
      </c>
      <c r="M10" s="27">
        <v>6</v>
      </c>
      <c r="N10" s="27">
        <v>2</v>
      </c>
      <c r="O10" s="27">
        <v>3</v>
      </c>
      <c r="P10" s="27">
        <v>1</v>
      </c>
      <c r="Q10" s="24">
        <f t="shared" si="0"/>
        <v>29</v>
      </c>
      <c r="R10" s="11">
        <f t="shared" si="1"/>
      </c>
      <c r="S10" s="12">
        <f t="shared" si="2"/>
        <v>0.6744186046511628</v>
      </c>
      <c r="T10" s="13">
        <f t="shared" si="3"/>
      </c>
      <c r="U10" s="14">
        <f t="shared" si="4"/>
        <v>0.725</v>
      </c>
      <c r="V10" s="15">
        <f t="shared" si="5"/>
        <v>19</v>
      </c>
      <c r="W10" s="14"/>
      <c r="Y10" s="28" t="s">
        <v>23</v>
      </c>
      <c r="Z10" s="17"/>
      <c r="AA10" s="17"/>
      <c r="AB10" s="16"/>
      <c r="AC10" s="16"/>
      <c r="AD10" s="16"/>
      <c r="AE10" s="16"/>
      <c r="AF10" s="16"/>
      <c r="AG10" s="16"/>
      <c r="AH10" s="16"/>
    </row>
    <row r="11" spans="1:27" ht="45">
      <c r="A11" s="4">
        <v>9</v>
      </c>
      <c r="B11" s="9" t="s">
        <v>114</v>
      </c>
      <c r="C11" s="33" t="s">
        <v>39</v>
      </c>
      <c r="D11" s="30">
        <v>4</v>
      </c>
      <c r="E11" s="33" t="s">
        <v>26</v>
      </c>
      <c r="F11" s="34" t="s">
        <v>164</v>
      </c>
      <c r="G11" s="27">
        <v>7</v>
      </c>
      <c r="H11" s="27">
        <v>2</v>
      </c>
      <c r="I11" s="27">
        <v>4</v>
      </c>
      <c r="J11" s="27">
        <v>3.5</v>
      </c>
      <c r="K11" s="27">
        <v>2</v>
      </c>
      <c r="L11" s="27">
        <v>2</v>
      </c>
      <c r="M11" s="27">
        <v>6</v>
      </c>
      <c r="N11" s="27">
        <v>2</v>
      </c>
      <c r="O11" s="27">
        <v>3</v>
      </c>
      <c r="P11" s="27">
        <v>1</v>
      </c>
      <c r="Q11" s="24">
        <f t="shared" si="0"/>
        <v>32.5</v>
      </c>
      <c r="R11" s="11">
        <f t="shared" si="1"/>
      </c>
      <c r="S11" s="12">
        <f t="shared" si="2"/>
        <v>0.7558139534883721</v>
      </c>
      <c r="T11" s="13">
        <f t="shared" si="3"/>
      </c>
      <c r="U11" s="14">
        <f t="shared" si="4"/>
        <v>0.8125</v>
      </c>
      <c r="V11" s="15">
        <f t="shared" si="5"/>
        <v>11</v>
      </c>
      <c r="W11" s="14"/>
      <c r="Y11" s="31" t="s">
        <v>24</v>
      </c>
      <c r="Z11" s="31"/>
      <c r="AA11" s="31"/>
    </row>
    <row r="12" spans="1:27" ht="60">
      <c r="A12" s="4">
        <v>10</v>
      </c>
      <c r="B12" s="9" t="s">
        <v>152</v>
      </c>
      <c r="C12" s="33" t="s">
        <v>56</v>
      </c>
      <c r="D12" s="30">
        <v>4</v>
      </c>
      <c r="E12" s="33" t="s">
        <v>30</v>
      </c>
      <c r="F12" s="34" t="s">
        <v>164</v>
      </c>
      <c r="G12" s="27">
        <v>4</v>
      </c>
      <c r="H12" s="27">
        <v>1</v>
      </c>
      <c r="I12" s="27">
        <v>3</v>
      </c>
      <c r="J12" s="27">
        <v>2</v>
      </c>
      <c r="K12" s="27">
        <v>0</v>
      </c>
      <c r="L12" s="27">
        <v>2</v>
      </c>
      <c r="M12" s="27">
        <v>6</v>
      </c>
      <c r="N12" s="27">
        <v>1</v>
      </c>
      <c r="O12" s="27">
        <v>1</v>
      </c>
      <c r="P12" s="27">
        <v>1</v>
      </c>
      <c r="Q12" s="24">
        <f t="shared" si="0"/>
        <v>21</v>
      </c>
      <c r="R12" s="11">
        <f t="shared" si="1"/>
      </c>
      <c r="S12" s="12">
        <f t="shared" si="2"/>
        <v>0.4883720930232558</v>
      </c>
      <c r="T12" s="13">
        <f t="shared" si="3"/>
      </c>
      <c r="U12" s="14">
        <f t="shared" si="4"/>
        <v>0.525</v>
      </c>
      <c r="V12" s="15">
        <f t="shared" si="5"/>
        <v>44</v>
      </c>
      <c r="W12" s="14"/>
      <c r="Y12" s="31"/>
      <c r="Z12" s="31"/>
      <c r="AA12" s="31"/>
    </row>
    <row r="13" spans="1:27" ht="75">
      <c r="A13" s="4">
        <v>11</v>
      </c>
      <c r="B13" s="9" t="s">
        <v>147</v>
      </c>
      <c r="C13" s="33" t="s">
        <v>57</v>
      </c>
      <c r="D13" s="30">
        <v>4</v>
      </c>
      <c r="E13" s="33" t="s">
        <v>58</v>
      </c>
      <c r="F13" s="34" t="s">
        <v>164</v>
      </c>
      <c r="G13" s="22">
        <v>5</v>
      </c>
      <c r="H13" s="22">
        <v>0</v>
      </c>
      <c r="I13" s="22">
        <v>0</v>
      </c>
      <c r="J13" s="22">
        <v>4</v>
      </c>
      <c r="K13" s="22">
        <v>0</v>
      </c>
      <c r="L13" s="22">
        <v>2</v>
      </c>
      <c r="M13" s="22">
        <v>6</v>
      </c>
      <c r="N13" s="22">
        <v>1</v>
      </c>
      <c r="O13" s="22">
        <v>1</v>
      </c>
      <c r="P13" s="22">
        <v>0</v>
      </c>
      <c r="Q13" s="24">
        <f t="shared" si="0"/>
        <v>19</v>
      </c>
      <c r="R13" s="11">
        <f t="shared" si="1"/>
      </c>
      <c r="S13" s="12">
        <f t="shared" si="2"/>
        <v>0.4418604651162791</v>
      </c>
      <c r="T13" s="13">
        <f t="shared" si="3"/>
      </c>
      <c r="U13" s="14">
        <f t="shared" si="4"/>
        <v>0.475</v>
      </c>
      <c r="V13" s="15">
        <f t="shared" si="5"/>
        <v>46</v>
      </c>
      <c r="W13" s="14"/>
      <c r="Y13" s="31"/>
      <c r="Z13" s="31"/>
      <c r="AA13" s="31"/>
    </row>
    <row r="14" spans="1:27" ht="45">
      <c r="A14" s="4">
        <v>12</v>
      </c>
      <c r="B14" s="9" t="s">
        <v>150</v>
      </c>
      <c r="C14" s="33" t="s">
        <v>59</v>
      </c>
      <c r="D14" s="30">
        <v>4</v>
      </c>
      <c r="E14" s="33" t="s">
        <v>43</v>
      </c>
      <c r="F14" s="34" t="s">
        <v>164</v>
      </c>
      <c r="G14" s="22">
        <v>3</v>
      </c>
      <c r="H14" s="22">
        <v>1</v>
      </c>
      <c r="I14" s="22">
        <v>2</v>
      </c>
      <c r="J14" s="22">
        <v>4</v>
      </c>
      <c r="K14" s="22">
        <v>4</v>
      </c>
      <c r="L14" s="22">
        <v>3</v>
      </c>
      <c r="M14" s="22">
        <v>6</v>
      </c>
      <c r="N14" s="22">
        <v>2</v>
      </c>
      <c r="O14" s="22">
        <v>0</v>
      </c>
      <c r="P14" s="22">
        <v>2</v>
      </c>
      <c r="Q14" s="24">
        <f t="shared" si="0"/>
        <v>27</v>
      </c>
      <c r="R14" s="11">
        <f t="shared" si="1"/>
      </c>
      <c r="S14" s="12">
        <f t="shared" si="2"/>
        <v>0.627906976744186</v>
      </c>
      <c r="T14" s="13">
        <f t="shared" si="3"/>
      </c>
      <c r="U14" s="14">
        <f t="shared" si="4"/>
        <v>0.675</v>
      </c>
      <c r="V14" s="15">
        <f t="shared" si="5"/>
        <v>25</v>
      </c>
      <c r="W14" s="14"/>
      <c r="Y14" s="31"/>
      <c r="Z14" s="31"/>
      <c r="AA14" s="31"/>
    </row>
    <row r="15" spans="1:27" ht="75">
      <c r="A15" s="4">
        <v>13</v>
      </c>
      <c r="B15" s="9" t="s">
        <v>146</v>
      </c>
      <c r="C15" s="33" t="s">
        <v>60</v>
      </c>
      <c r="D15" s="30">
        <v>4</v>
      </c>
      <c r="E15" s="33" t="s">
        <v>58</v>
      </c>
      <c r="F15" s="34" t="s">
        <v>164</v>
      </c>
      <c r="G15" s="22">
        <v>6</v>
      </c>
      <c r="H15" s="22">
        <v>2</v>
      </c>
      <c r="I15" s="22">
        <v>2</v>
      </c>
      <c r="J15" s="22">
        <v>3</v>
      </c>
      <c r="K15" s="22">
        <v>2</v>
      </c>
      <c r="L15" s="22">
        <v>1</v>
      </c>
      <c r="M15" s="22">
        <v>2</v>
      </c>
      <c r="N15" s="22">
        <v>2</v>
      </c>
      <c r="O15" s="22">
        <v>2</v>
      </c>
      <c r="P15" s="22">
        <v>0</v>
      </c>
      <c r="Q15" s="24">
        <f t="shared" si="0"/>
        <v>22</v>
      </c>
      <c r="R15" s="11">
        <f t="shared" si="1"/>
      </c>
      <c r="S15" s="12">
        <f t="shared" si="2"/>
        <v>0.5116279069767442</v>
      </c>
      <c r="T15" s="13">
        <f t="shared" si="3"/>
      </c>
      <c r="U15" s="14">
        <f t="shared" si="4"/>
        <v>0.55</v>
      </c>
      <c r="V15" s="15">
        <f t="shared" si="5"/>
        <v>40</v>
      </c>
      <c r="W15" s="14"/>
      <c r="Y15" s="31"/>
      <c r="Z15" s="31"/>
      <c r="AA15" s="31"/>
    </row>
    <row r="16" spans="1:23" ht="45">
      <c r="A16" s="4">
        <v>14</v>
      </c>
      <c r="B16" s="9" t="s">
        <v>128</v>
      </c>
      <c r="C16" s="33" t="s">
        <v>129</v>
      </c>
      <c r="D16" s="30">
        <v>4</v>
      </c>
      <c r="E16" s="33" t="s">
        <v>61</v>
      </c>
      <c r="F16" s="34" t="s">
        <v>164</v>
      </c>
      <c r="G16" s="22">
        <v>5</v>
      </c>
      <c r="H16" s="22">
        <v>2</v>
      </c>
      <c r="I16" s="22">
        <v>4</v>
      </c>
      <c r="J16" s="22">
        <v>4</v>
      </c>
      <c r="K16" s="22">
        <v>2</v>
      </c>
      <c r="L16" s="22">
        <v>3</v>
      </c>
      <c r="M16" s="22">
        <v>6</v>
      </c>
      <c r="N16" s="22">
        <v>2</v>
      </c>
      <c r="O16" s="22">
        <v>2</v>
      </c>
      <c r="P16" s="22">
        <v>2</v>
      </c>
      <c r="Q16" s="24">
        <f t="shared" si="0"/>
        <v>32</v>
      </c>
      <c r="R16" s="11">
        <f t="shared" si="1"/>
      </c>
      <c r="S16" s="12">
        <f t="shared" si="2"/>
        <v>0.7441860465116279</v>
      </c>
      <c r="T16" s="13">
        <f t="shared" si="3"/>
      </c>
      <c r="U16" s="14">
        <f t="shared" si="4"/>
        <v>0.8</v>
      </c>
      <c r="V16" s="15">
        <f t="shared" si="5"/>
        <v>12</v>
      </c>
      <c r="W16" s="14"/>
    </row>
    <row r="17" spans="1:23" ht="45">
      <c r="A17" s="4">
        <v>15</v>
      </c>
      <c r="B17" s="9" t="s">
        <v>130</v>
      </c>
      <c r="C17" s="33" t="s">
        <v>62</v>
      </c>
      <c r="D17" s="30">
        <v>4</v>
      </c>
      <c r="E17" s="33" t="s">
        <v>61</v>
      </c>
      <c r="F17" s="34" t="s">
        <v>164</v>
      </c>
      <c r="G17" s="22">
        <v>6</v>
      </c>
      <c r="H17" s="22">
        <v>2</v>
      </c>
      <c r="I17" s="22">
        <v>2</v>
      </c>
      <c r="J17" s="22">
        <v>5</v>
      </c>
      <c r="K17" s="22">
        <v>2</v>
      </c>
      <c r="L17" s="22">
        <v>1</v>
      </c>
      <c r="M17" s="22">
        <v>4</v>
      </c>
      <c r="N17" s="22">
        <v>2</v>
      </c>
      <c r="O17" s="22">
        <v>0</v>
      </c>
      <c r="P17" s="22">
        <v>0</v>
      </c>
      <c r="Q17" s="24">
        <f t="shared" si="0"/>
        <v>24</v>
      </c>
      <c r="R17" s="11">
        <f t="shared" si="1"/>
      </c>
      <c r="S17" s="12">
        <f t="shared" si="2"/>
        <v>0.5581395348837209</v>
      </c>
      <c r="T17" s="13">
        <f t="shared" si="3"/>
      </c>
      <c r="U17" s="14">
        <f t="shared" si="4"/>
        <v>0.6</v>
      </c>
      <c r="V17" s="15">
        <f t="shared" si="5"/>
        <v>36</v>
      </c>
      <c r="W17" s="14"/>
    </row>
    <row r="18" spans="1:23" ht="45">
      <c r="A18" s="4">
        <v>16</v>
      </c>
      <c r="B18" s="9" t="s">
        <v>119</v>
      </c>
      <c r="C18" s="33" t="s">
        <v>63</v>
      </c>
      <c r="D18" s="30">
        <v>4</v>
      </c>
      <c r="E18" s="33" t="s">
        <v>64</v>
      </c>
      <c r="F18" s="34" t="s">
        <v>164</v>
      </c>
      <c r="G18" s="22">
        <v>4</v>
      </c>
      <c r="H18" s="22">
        <v>1.5</v>
      </c>
      <c r="I18" s="22">
        <v>2</v>
      </c>
      <c r="J18" s="22">
        <v>4</v>
      </c>
      <c r="K18" s="22">
        <v>2</v>
      </c>
      <c r="L18" s="22">
        <v>0</v>
      </c>
      <c r="M18" s="22">
        <v>6</v>
      </c>
      <c r="N18" s="22">
        <v>0</v>
      </c>
      <c r="O18" s="22">
        <v>2</v>
      </c>
      <c r="P18" s="22">
        <v>0</v>
      </c>
      <c r="Q18" s="24">
        <f t="shared" si="0"/>
        <v>21.5</v>
      </c>
      <c r="R18" s="11">
        <f t="shared" si="1"/>
      </c>
      <c r="S18" s="12">
        <f t="shared" si="2"/>
        <v>0.5</v>
      </c>
      <c r="T18" s="13">
        <f t="shared" si="3"/>
      </c>
      <c r="U18" s="14">
        <f t="shared" si="4"/>
        <v>0.5375</v>
      </c>
      <c r="V18" s="15">
        <f t="shared" si="5"/>
        <v>43</v>
      </c>
      <c r="W18" s="14"/>
    </row>
    <row r="19" spans="1:23" ht="60">
      <c r="A19" s="4">
        <v>17</v>
      </c>
      <c r="B19" s="9" t="s">
        <v>134</v>
      </c>
      <c r="C19" s="33" t="s">
        <v>65</v>
      </c>
      <c r="D19" s="30">
        <v>4</v>
      </c>
      <c r="E19" s="33" t="s">
        <v>53</v>
      </c>
      <c r="F19" s="34" t="s">
        <v>164</v>
      </c>
      <c r="G19" s="22">
        <v>6</v>
      </c>
      <c r="H19" s="22">
        <v>3</v>
      </c>
      <c r="I19" s="22">
        <v>3</v>
      </c>
      <c r="J19" s="22">
        <v>4</v>
      </c>
      <c r="K19" s="22">
        <v>4</v>
      </c>
      <c r="L19" s="22">
        <v>3</v>
      </c>
      <c r="M19" s="22">
        <v>6</v>
      </c>
      <c r="N19" s="22">
        <v>5</v>
      </c>
      <c r="O19" s="22">
        <v>2</v>
      </c>
      <c r="P19" s="22">
        <v>2</v>
      </c>
      <c r="Q19" s="24">
        <f t="shared" si="0"/>
        <v>38</v>
      </c>
      <c r="R19" s="11">
        <f t="shared" si="1"/>
      </c>
      <c r="S19" s="12">
        <f t="shared" si="2"/>
        <v>0.8837209302325582</v>
      </c>
      <c r="T19" s="13">
        <f t="shared" si="3"/>
      </c>
      <c r="U19" s="14">
        <f t="shared" si="4"/>
        <v>0.95</v>
      </c>
      <c r="V19" s="15">
        <f t="shared" si="5"/>
        <v>2</v>
      </c>
      <c r="W19" s="14"/>
    </row>
    <row r="20" spans="1:23" ht="45">
      <c r="A20" s="4">
        <v>18</v>
      </c>
      <c r="B20" s="9" t="s">
        <v>126</v>
      </c>
      <c r="C20" s="33" t="s">
        <v>66</v>
      </c>
      <c r="D20" s="30">
        <v>4</v>
      </c>
      <c r="E20" s="33" t="s">
        <v>67</v>
      </c>
      <c r="F20" s="34" t="s">
        <v>164</v>
      </c>
      <c r="G20" s="22">
        <v>5</v>
      </c>
      <c r="H20" s="22">
        <v>1</v>
      </c>
      <c r="I20" s="22">
        <v>1</v>
      </c>
      <c r="J20" s="22">
        <v>3</v>
      </c>
      <c r="K20" s="22">
        <v>2</v>
      </c>
      <c r="L20" s="22">
        <v>0</v>
      </c>
      <c r="M20" s="22">
        <v>6</v>
      </c>
      <c r="N20" s="22">
        <v>1</v>
      </c>
      <c r="O20" s="22">
        <v>0</v>
      </c>
      <c r="P20" s="22">
        <v>0</v>
      </c>
      <c r="Q20" s="24">
        <f t="shared" si="0"/>
        <v>19</v>
      </c>
      <c r="R20" s="11">
        <f t="shared" si="1"/>
      </c>
      <c r="S20" s="12">
        <f t="shared" si="2"/>
        <v>0.4418604651162791</v>
      </c>
      <c r="T20" s="13">
        <f t="shared" si="3"/>
      </c>
      <c r="U20" s="14">
        <f t="shared" si="4"/>
        <v>0.475</v>
      </c>
      <c r="V20" s="15">
        <f t="shared" si="5"/>
        <v>46</v>
      </c>
      <c r="W20" s="14"/>
    </row>
    <row r="21" spans="1:23" ht="60">
      <c r="A21" s="4">
        <v>19</v>
      </c>
      <c r="B21" s="9" t="s">
        <v>131</v>
      </c>
      <c r="C21" s="33" t="s">
        <v>68</v>
      </c>
      <c r="D21" s="30">
        <v>4</v>
      </c>
      <c r="E21" s="33" t="s">
        <v>61</v>
      </c>
      <c r="F21" s="34" t="s">
        <v>164</v>
      </c>
      <c r="G21" s="22">
        <v>5</v>
      </c>
      <c r="H21" s="22">
        <v>2</v>
      </c>
      <c r="I21" s="22">
        <v>1</v>
      </c>
      <c r="J21" s="22">
        <v>4</v>
      </c>
      <c r="K21" s="22">
        <v>1</v>
      </c>
      <c r="L21" s="22">
        <v>3</v>
      </c>
      <c r="M21" s="22">
        <v>6</v>
      </c>
      <c r="N21" s="22">
        <v>3</v>
      </c>
      <c r="O21" s="22">
        <v>0</v>
      </c>
      <c r="P21" s="22">
        <v>0</v>
      </c>
      <c r="Q21" s="24">
        <f t="shared" si="0"/>
        <v>25</v>
      </c>
      <c r="R21" s="11">
        <f t="shared" si="1"/>
      </c>
      <c r="S21" s="12">
        <f t="shared" si="2"/>
        <v>0.5813953488372093</v>
      </c>
      <c r="T21" s="13">
        <f t="shared" si="3"/>
      </c>
      <c r="U21" s="14">
        <f t="shared" si="4"/>
        <v>0.625</v>
      </c>
      <c r="V21" s="15">
        <f t="shared" si="5"/>
        <v>32</v>
      </c>
      <c r="W21" s="14"/>
    </row>
    <row r="22" spans="1:23" ht="45">
      <c r="A22" s="4">
        <v>20</v>
      </c>
      <c r="B22" s="9" t="s">
        <v>141</v>
      </c>
      <c r="C22" s="33" t="s">
        <v>40</v>
      </c>
      <c r="D22" s="30">
        <v>4</v>
      </c>
      <c r="E22" s="33" t="s">
        <v>41</v>
      </c>
      <c r="F22" s="34" t="s">
        <v>164</v>
      </c>
      <c r="G22" s="22">
        <v>4</v>
      </c>
      <c r="H22" s="22">
        <v>0</v>
      </c>
      <c r="I22" s="22">
        <v>0</v>
      </c>
      <c r="J22" s="22">
        <v>4</v>
      </c>
      <c r="K22" s="22">
        <v>2</v>
      </c>
      <c r="L22" s="22">
        <v>0</v>
      </c>
      <c r="M22" s="22">
        <v>3</v>
      </c>
      <c r="N22" s="22">
        <v>2</v>
      </c>
      <c r="O22" s="22">
        <v>2</v>
      </c>
      <c r="P22" s="22">
        <v>1</v>
      </c>
      <c r="Q22" s="24">
        <f t="shared" si="0"/>
        <v>18</v>
      </c>
      <c r="R22" s="11">
        <f t="shared" si="1"/>
      </c>
      <c r="S22" s="12">
        <f t="shared" si="2"/>
        <v>0.4186046511627907</v>
      </c>
      <c r="T22" s="13">
        <f t="shared" si="3"/>
      </c>
      <c r="U22" s="14">
        <f t="shared" si="4"/>
        <v>0.45</v>
      </c>
      <c r="V22" s="15">
        <f t="shared" si="5"/>
        <v>52</v>
      </c>
      <c r="W22" s="14"/>
    </row>
    <row r="23" spans="1:23" ht="45">
      <c r="A23" s="4">
        <v>21</v>
      </c>
      <c r="B23" s="9" t="s">
        <v>149</v>
      </c>
      <c r="C23" s="33" t="s">
        <v>42</v>
      </c>
      <c r="D23" s="30">
        <v>4</v>
      </c>
      <c r="E23" s="33" t="s">
        <v>43</v>
      </c>
      <c r="F23" s="34" t="s">
        <v>164</v>
      </c>
      <c r="G23" s="22">
        <v>4</v>
      </c>
      <c r="H23" s="22">
        <v>3</v>
      </c>
      <c r="I23" s="22">
        <v>3</v>
      </c>
      <c r="J23" s="22">
        <v>4</v>
      </c>
      <c r="K23" s="22">
        <v>4</v>
      </c>
      <c r="L23" s="22">
        <v>2</v>
      </c>
      <c r="M23" s="22">
        <v>5</v>
      </c>
      <c r="N23" s="22">
        <v>4</v>
      </c>
      <c r="O23" s="22">
        <v>3</v>
      </c>
      <c r="P23" s="22">
        <v>2</v>
      </c>
      <c r="Q23" s="24">
        <f t="shared" si="0"/>
        <v>34</v>
      </c>
      <c r="R23" s="11">
        <f t="shared" si="1"/>
      </c>
      <c r="S23" s="12">
        <f t="shared" si="2"/>
        <v>0.7906976744186046</v>
      </c>
      <c r="T23" s="13">
        <f t="shared" si="3"/>
      </c>
      <c r="U23" s="14">
        <f t="shared" si="4"/>
        <v>0.85</v>
      </c>
      <c r="V23" s="15">
        <f t="shared" si="5"/>
        <v>6</v>
      </c>
      <c r="W23" s="14"/>
    </row>
    <row r="24" spans="1:23" ht="45">
      <c r="A24" s="4">
        <v>22</v>
      </c>
      <c r="B24" s="9" t="s">
        <v>135</v>
      </c>
      <c r="C24" s="33" t="s">
        <v>44</v>
      </c>
      <c r="D24" s="30">
        <v>4</v>
      </c>
      <c r="E24" s="33" t="s">
        <v>45</v>
      </c>
      <c r="F24" s="34" t="s">
        <v>164</v>
      </c>
      <c r="G24" s="22">
        <v>4</v>
      </c>
      <c r="H24" s="22">
        <v>2</v>
      </c>
      <c r="I24" s="22">
        <v>2</v>
      </c>
      <c r="J24" s="22">
        <v>2</v>
      </c>
      <c r="K24" s="22">
        <v>2</v>
      </c>
      <c r="L24" s="22">
        <v>0</v>
      </c>
      <c r="M24" s="22">
        <v>2</v>
      </c>
      <c r="N24" s="22">
        <v>1</v>
      </c>
      <c r="O24" s="22">
        <v>2</v>
      </c>
      <c r="P24" s="22">
        <v>2</v>
      </c>
      <c r="Q24" s="24">
        <f t="shared" si="0"/>
        <v>19</v>
      </c>
      <c r="R24" s="11">
        <f t="shared" si="1"/>
      </c>
      <c r="S24" s="12">
        <f t="shared" si="2"/>
        <v>0.4418604651162791</v>
      </c>
      <c r="T24" s="13">
        <f t="shared" si="3"/>
      </c>
      <c r="U24" s="14">
        <f t="shared" si="4"/>
        <v>0.475</v>
      </c>
      <c r="V24" s="15">
        <f t="shared" si="5"/>
        <v>46</v>
      </c>
      <c r="W24" s="14"/>
    </row>
    <row r="25" spans="1:23" ht="45">
      <c r="A25" s="4">
        <v>23</v>
      </c>
      <c r="B25" s="9" t="s">
        <v>143</v>
      </c>
      <c r="C25" s="33" t="s">
        <v>46</v>
      </c>
      <c r="D25" s="30">
        <v>4</v>
      </c>
      <c r="E25" s="33" t="s">
        <v>47</v>
      </c>
      <c r="F25" s="34" t="s">
        <v>164</v>
      </c>
      <c r="G25" s="22">
        <v>7</v>
      </c>
      <c r="H25" s="22">
        <v>3</v>
      </c>
      <c r="I25" s="22">
        <v>4</v>
      </c>
      <c r="J25" s="22">
        <v>4</v>
      </c>
      <c r="K25" s="22">
        <v>4</v>
      </c>
      <c r="L25" s="22">
        <v>3</v>
      </c>
      <c r="M25" s="22">
        <v>6</v>
      </c>
      <c r="N25" s="22">
        <v>4</v>
      </c>
      <c r="O25" s="22">
        <v>3</v>
      </c>
      <c r="P25" s="22">
        <v>2</v>
      </c>
      <c r="Q25" s="24">
        <f t="shared" si="0"/>
        <v>40</v>
      </c>
      <c r="R25" s="11" t="str">
        <f t="shared" si="1"/>
        <v>победитель</v>
      </c>
      <c r="S25" s="12">
        <f t="shared" si="2"/>
        <v>0.9302325581395349</v>
      </c>
      <c r="T25" s="13" t="str">
        <f t="shared" si="3"/>
        <v>победитель</v>
      </c>
      <c r="U25" s="14">
        <f t="shared" si="4"/>
        <v>1</v>
      </c>
      <c r="V25" s="15">
        <f t="shared" si="5"/>
        <v>1</v>
      </c>
      <c r="W25" s="14"/>
    </row>
    <row r="26" spans="1:23" ht="60">
      <c r="A26" s="4">
        <v>24</v>
      </c>
      <c r="B26" s="9" t="s">
        <v>136</v>
      </c>
      <c r="C26" s="33" t="s">
        <v>48</v>
      </c>
      <c r="D26" s="30">
        <v>4</v>
      </c>
      <c r="E26" s="33" t="s">
        <v>45</v>
      </c>
      <c r="F26" s="34" t="s">
        <v>164</v>
      </c>
      <c r="G26" s="22">
        <v>4</v>
      </c>
      <c r="H26" s="22">
        <v>1</v>
      </c>
      <c r="I26" s="22">
        <v>2</v>
      </c>
      <c r="J26" s="22">
        <v>4</v>
      </c>
      <c r="K26" s="22">
        <v>4</v>
      </c>
      <c r="L26" s="22">
        <v>1</v>
      </c>
      <c r="M26" s="22">
        <v>6</v>
      </c>
      <c r="N26" s="22">
        <v>0</v>
      </c>
      <c r="O26" s="22">
        <v>2</v>
      </c>
      <c r="P26" s="22">
        <v>2</v>
      </c>
      <c r="Q26" s="24">
        <f t="shared" si="0"/>
        <v>26</v>
      </c>
      <c r="R26" s="11">
        <f t="shared" si="1"/>
      </c>
      <c r="S26" s="12">
        <f t="shared" si="2"/>
        <v>0.6046511627906976</v>
      </c>
      <c r="T26" s="13">
        <f t="shared" si="3"/>
      </c>
      <c r="U26" s="14">
        <f t="shared" si="4"/>
        <v>0.65</v>
      </c>
      <c r="V26" s="15">
        <f t="shared" si="5"/>
        <v>29</v>
      </c>
      <c r="W26" s="14"/>
    </row>
    <row r="27" spans="1:23" ht="45">
      <c r="A27" s="4">
        <v>25</v>
      </c>
      <c r="B27" s="9" t="s">
        <v>137</v>
      </c>
      <c r="C27" s="33" t="s">
        <v>49</v>
      </c>
      <c r="D27" s="30">
        <v>4</v>
      </c>
      <c r="E27" s="33" t="s">
        <v>50</v>
      </c>
      <c r="F27" s="34" t="s">
        <v>164</v>
      </c>
      <c r="G27" s="22">
        <v>6</v>
      </c>
      <c r="H27" s="22">
        <v>2</v>
      </c>
      <c r="I27" s="22">
        <v>3</v>
      </c>
      <c r="J27" s="22">
        <v>3</v>
      </c>
      <c r="K27" s="22">
        <v>1</v>
      </c>
      <c r="L27" s="22">
        <v>3</v>
      </c>
      <c r="M27" s="22">
        <v>6</v>
      </c>
      <c r="N27" s="22">
        <v>4</v>
      </c>
      <c r="O27" s="22">
        <v>3</v>
      </c>
      <c r="P27" s="22">
        <v>2</v>
      </c>
      <c r="Q27" s="24">
        <f t="shared" si="0"/>
        <v>33</v>
      </c>
      <c r="R27" s="11">
        <f t="shared" si="1"/>
      </c>
      <c r="S27" s="12">
        <f t="shared" si="2"/>
        <v>0.7674418604651163</v>
      </c>
      <c r="T27" s="13">
        <f t="shared" si="3"/>
      </c>
      <c r="U27" s="14">
        <f t="shared" si="4"/>
        <v>0.825</v>
      </c>
      <c r="V27" s="15">
        <f t="shared" si="5"/>
        <v>8</v>
      </c>
      <c r="W27" s="14"/>
    </row>
    <row r="28" spans="1:23" ht="45">
      <c r="A28" s="4">
        <v>26</v>
      </c>
      <c r="B28" s="9" t="s">
        <v>142</v>
      </c>
      <c r="C28" s="33" t="s">
        <v>51</v>
      </c>
      <c r="D28" s="30">
        <v>4</v>
      </c>
      <c r="E28" s="33" t="s">
        <v>41</v>
      </c>
      <c r="F28" s="34" t="s">
        <v>164</v>
      </c>
      <c r="G28" s="22">
        <v>4</v>
      </c>
      <c r="H28" s="22">
        <v>0</v>
      </c>
      <c r="I28" s="22">
        <v>0</v>
      </c>
      <c r="J28" s="22">
        <v>3</v>
      </c>
      <c r="K28" s="22">
        <v>1</v>
      </c>
      <c r="L28" s="22">
        <v>0</v>
      </c>
      <c r="M28" s="22">
        <v>2</v>
      </c>
      <c r="N28" s="22">
        <v>0</v>
      </c>
      <c r="O28" s="22">
        <v>0</v>
      </c>
      <c r="P28" s="22">
        <v>1</v>
      </c>
      <c r="Q28" s="24">
        <f t="shared" si="0"/>
        <v>11</v>
      </c>
      <c r="R28" s="11">
        <f t="shared" si="1"/>
      </c>
      <c r="S28" s="12">
        <f t="shared" si="2"/>
        <v>0.2558139534883721</v>
      </c>
      <c r="T28" s="13">
        <f t="shared" si="3"/>
      </c>
      <c r="U28" s="14">
        <f t="shared" si="4"/>
        <v>0.275</v>
      </c>
      <c r="V28" s="15">
        <f t="shared" si="5"/>
        <v>58</v>
      </c>
      <c r="W28" s="14"/>
    </row>
    <row r="29" spans="1:23" ht="60">
      <c r="A29" s="4">
        <v>28</v>
      </c>
      <c r="B29" s="9" t="s">
        <v>132</v>
      </c>
      <c r="C29" s="33" t="s">
        <v>52</v>
      </c>
      <c r="D29" s="30">
        <v>4</v>
      </c>
      <c r="E29" s="33" t="s">
        <v>53</v>
      </c>
      <c r="F29" s="34" t="s">
        <v>164</v>
      </c>
      <c r="G29" s="22">
        <v>5</v>
      </c>
      <c r="H29" s="22">
        <v>2</v>
      </c>
      <c r="I29" s="22">
        <v>3</v>
      </c>
      <c r="J29" s="22">
        <v>6</v>
      </c>
      <c r="K29" s="22">
        <v>1</v>
      </c>
      <c r="L29" s="22">
        <v>3</v>
      </c>
      <c r="M29" s="22">
        <v>6</v>
      </c>
      <c r="N29" s="22">
        <v>2</v>
      </c>
      <c r="O29" s="22">
        <v>2</v>
      </c>
      <c r="P29" s="22">
        <v>0</v>
      </c>
      <c r="Q29" s="24">
        <f>SUM(G29:P29)</f>
        <v>30</v>
      </c>
      <c r="R29" s="11">
        <f t="shared" si="1"/>
      </c>
      <c r="S29" s="12">
        <f t="shared" si="2"/>
        <v>0.6976744186046512</v>
      </c>
      <c r="T29" s="13">
        <f t="shared" si="3"/>
      </c>
      <c r="U29" s="14">
        <f t="shared" si="4"/>
        <v>0.75</v>
      </c>
      <c r="V29" s="15">
        <f t="shared" si="5"/>
        <v>16</v>
      </c>
      <c r="W29" s="14"/>
    </row>
    <row r="30" spans="1:23" ht="150">
      <c r="A30" s="4">
        <v>29</v>
      </c>
      <c r="B30" s="9" t="s">
        <v>156</v>
      </c>
      <c r="C30" s="33" t="s">
        <v>54</v>
      </c>
      <c r="D30" s="30">
        <v>4</v>
      </c>
      <c r="E30" s="33" t="s">
        <v>55</v>
      </c>
      <c r="F30" s="34" t="s">
        <v>164</v>
      </c>
      <c r="G30" s="22">
        <v>6</v>
      </c>
      <c r="H30" s="22">
        <v>2</v>
      </c>
      <c r="I30" s="22">
        <v>3</v>
      </c>
      <c r="J30" s="22">
        <v>4</v>
      </c>
      <c r="K30" s="22">
        <v>4</v>
      </c>
      <c r="L30" s="22">
        <v>2</v>
      </c>
      <c r="M30" s="22">
        <v>6</v>
      </c>
      <c r="N30" s="22">
        <v>2</v>
      </c>
      <c r="O30" s="22">
        <v>3</v>
      </c>
      <c r="P30" s="22">
        <v>2</v>
      </c>
      <c r="Q30" s="24">
        <f t="shared" si="0"/>
        <v>34</v>
      </c>
      <c r="R30" s="11">
        <f t="shared" si="1"/>
      </c>
      <c r="S30" s="12">
        <f t="shared" si="2"/>
        <v>0.7906976744186046</v>
      </c>
      <c r="T30" s="13">
        <f t="shared" si="3"/>
      </c>
      <c r="U30" s="14">
        <f t="shared" si="4"/>
        <v>0.85</v>
      </c>
      <c r="V30" s="15">
        <f t="shared" si="5"/>
        <v>6</v>
      </c>
      <c r="W30" s="14"/>
    </row>
    <row r="31" spans="1:23" ht="45">
      <c r="A31" s="4">
        <v>30</v>
      </c>
      <c r="B31" s="9" t="s">
        <v>127</v>
      </c>
      <c r="C31" s="33" t="s">
        <v>69</v>
      </c>
      <c r="D31" s="30">
        <v>4</v>
      </c>
      <c r="E31" s="33" t="s">
        <v>67</v>
      </c>
      <c r="F31" s="34" t="s">
        <v>164</v>
      </c>
      <c r="G31" s="22">
        <v>3</v>
      </c>
      <c r="H31" s="22">
        <v>2</v>
      </c>
      <c r="I31" s="22">
        <v>2.5</v>
      </c>
      <c r="J31" s="22">
        <v>4</v>
      </c>
      <c r="K31" s="22">
        <v>2</v>
      </c>
      <c r="L31" s="22">
        <v>2</v>
      </c>
      <c r="M31" s="22">
        <v>6</v>
      </c>
      <c r="N31" s="22">
        <v>2</v>
      </c>
      <c r="O31" s="22">
        <v>1</v>
      </c>
      <c r="P31" s="22">
        <v>0</v>
      </c>
      <c r="Q31" s="24">
        <f t="shared" si="0"/>
        <v>24.5</v>
      </c>
      <c r="R31" s="11">
        <f t="shared" si="1"/>
      </c>
      <c r="S31" s="12">
        <f t="shared" si="2"/>
        <v>0.5697674418604651</v>
      </c>
      <c r="T31" s="13">
        <f t="shared" si="3"/>
      </c>
      <c r="U31" s="14">
        <f t="shared" si="4"/>
        <v>0.6125</v>
      </c>
      <c r="V31" s="15">
        <f t="shared" si="5"/>
        <v>35</v>
      </c>
      <c r="W31" s="14"/>
    </row>
    <row r="32" spans="1:23" ht="45">
      <c r="A32" s="4">
        <v>31</v>
      </c>
      <c r="B32" s="9" t="s">
        <v>125</v>
      </c>
      <c r="C32" s="33" t="s">
        <v>70</v>
      </c>
      <c r="D32" s="30">
        <v>4</v>
      </c>
      <c r="E32" s="33" t="s">
        <v>67</v>
      </c>
      <c r="F32" s="34" t="s">
        <v>164</v>
      </c>
      <c r="G32" s="22">
        <v>3</v>
      </c>
      <c r="H32" s="22">
        <v>1</v>
      </c>
      <c r="I32" s="22">
        <v>1</v>
      </c>
      <c r="J32" s="22">
        <v>1</v>
      </c>
      <c r="K32" s="22">
        <v>0</v>
      </c>
      <c r="L32" s="22">
        <v>0</v>
      </c>
      <c r="M32" s="22">
        <v>4</v>
      </c>
      <c r="N32" s="22">
        <v>0</v>
      </c>
      <c r="O32" s="22">
        <v>2</v>
      </c>
      <c r="P32" s="22">
        <v>2</v>
      </c>
      <c r="Q32" s="24">
        <f t="shared" si="0"/>
        <v>14</v>
      </c>
      <c r="R32" s="11">
        <f t="shared" si="1"/>
      </c>
      <c r="S32" s="12">
        <f t="shared" si="2"/>
        <v>0.32558139534883723</v>
      </c>
      <c r="T32" s="13">
        <f t="shared" si="3"/>
      </c>
      <c r="U32" s="14">
        <f t="shared" si="4"/>
        <v>0.35</v>
      </c>
      <c r="V32" s="15">
        <f t="shared" si="5"/>
        <v>57</v>
      </c>
      <c r="W32" s="14"/>
    </row>
    <row r="33" spans="1:23" ht="45">
      <c r="A33" s="4">
        <v>32</v>
      </c>
      <c r="B33" s="9" t="s">
        <v>122</v>
      </c>
      <c r="C33" s="33" t="s">
        <v>71</v>
      </c>
      <c r="D33" s="30">
        <v>4</v>
      </c>
      <c r="E33" s="33" t="s">
        <v>72</v>
      </c>
      <c r="F33" s="34" t="s">
        <v>164</v>
      </c>
      <c r="G33" s="22">
        <v>6</v>
      </c>
      <c r="H33" s="22">
        <v>1</v>
      </c>
      <c r="I33" s="22">
        <v>3</v>
      </c>
      <c r="J33" s="22">
        <v>4</v>
      </c>
      <c r="K33" s="22">
        <v>2</v>
      </c>
      <c r="L33" s="22">
        <v>2</v>
      </c>
      <c r="M33" s="22">
        <v>1</v>
      </c>
      <c r="N33" s="22">
        <v>2</v>
      </c>
      <c r="O33" s="22">
        <v>1</v>
      </c>
      <c r="P33" s="22">
        <v>1</v>
      </c>
      <c r="Q33" s="24">
        <f t="shared" si="0"/>
        <v>23</v>
      </c>
      <c r="R33" s="11">
        <f t="shared" si="1"/>
      </c>
      <c r="S33" s="12">
        <f t="shared" si="2"/>
        <v>0.5348837209302325</v>
      </c>
      <c r="T33" s="13">
        <f t="shared" si="3"/>
      </c>
      <c r="U33" s="14">
        <f t="shared" si="4"/>
        <v>0.575</v>
      </c>
      <c r="V33" s="15">
        <f t="shared" si="5"/>
        <v>38</v>
      </c>
      <c r="W33" s="14"/>
    </row>
    <row r="34" spans="1:23" ht="150">
      <c r="A34" s="4">
        <v>33</v>
      </c>
      <c r="B34" s="9" t="s">
        <v>154</v>
      </c>
      <c r="C34" s="33" t="s">
        <v>73</v>
      </c>
      <c r="D34" s="30">
        <v>4</v>
      </c>
      <c r="E34" s="33" t="s">
        <v>55</v>
      </c>
      <c r="F34" s="34" t="s">
        <v>164</v>
      </c>
      <c r="G34" s="22">
        <v>6</v>
      </c>
      <c r="H34" s="22">
        <v>2</v>
      </c>
      <c r="I34" s="22">
        <v>2.5</v>
      </c>
      <c r="J34" s="22">
        <v>5</v>
      </c>
      <c r="K34" s="22">
        <v>4</v>
      </c>
      <c r="L34" s="22">
        <v>2</v>
      </c>
      <c r="M34" s="22">
        <v>6</v>
      </c>
      <c r="N34" s="22">
        <v>2</v>
      </c>
      <c r="O34" s="22">
        <v>3</v>
      </c>
      <c r="P34" s="22">
        <v>2</v>
      </c>
      <c r="Q34" s="24">
        <f aca="true" t="shared" si="6" ref="Q34:Q63">SUM(G34:P34)</f>
        <v>34.5</v>
      </c>
      <c r="R34" s="11">
        <f aca="true" t="shared" si="7" ref="R34:R62">IF(B34&gt;"",IF(T34&gt;"",T34,(IF(W34&gt;"",W34,""))),"")</f>
      </c>
      <c r="S34" s="12">
        <f aca="true" t="shared" si="8" ref="S34:S62">IF(B34&gt;"",Q34/$T$1,"")</f>
        <v>0.8023255813953488</v>
      </c>
      <c r="T34" s="13">
        <f t="shared" si="3"/>
      </c>
      <c r="U34" s="14">
        <f t="shared" si="4"/>
        <v>0.8625</v>
      </c>
      <c r="V34" s="15">
        <f t="shared" si="5"/>
        <v>5</v>
      </c>
      <c r="W34" s="14"/>
    </row>
    <row r="35" spans="1:23" ht="45">
      <c r="A35" s="4">
        <v>34</v>
      </c>
      <c r="B35" s="9" t="s">
        <v>140</v>
      </c>
      <c r="C35" s="33" t="s">
        <v>74</v>
      </c>
      <c r="D35" s="30">
        <v>4</v>
      </c>
      <c r="E35" s="33" t="s">
        <v>41</v>
      </c>
      <c r="F35" s="34" t="s">
        <v>164</v>
      </c>
      <c r="G35" s="22">
        <v>3</v>
      </c>
      <c r="H35" s="22">
        <v>0</v>
      </c>
      <c r="I35" s="22">
        <v>1</v>
      </c>
      <c r="J35" s="22">
        <v>5</v>
      </c>
      <c r="K35" s="22">
        <v>2</v>
      </c>
      <c r="L35" s="22">
        <v>2</v>
      </c>
      <c r="M35" s="22">
        <v>2</v>
      </c>
      <c r="N35" s="22">
        <v>0</v>
      </c>
      <c r="O35" s="22">
        <v>1</v>
      </c>
      <c r="P35" s="22">
        <v>0</v>
      </c>
      <c r="Q35" s="24">
        <f t="shared" si="6"/>
        <v>16</v>
      </c>
      <c r="R35" s="11">
        <f t="shared" si="7"/>
      </c>
      <c r="S35" s="12">
        <f t="shared" si="8"/>
        <v>0.37209302325581395</v>
      </c>
      <c r="T35" s="13">
        <f aca="true" t="shared" si="9" ref="T35:T62">IF(AND(B35&gt;"",Q35=MAX(Q$3:Q$100),Q35&gt;=$T$1*0.75),"победитель","")</f>
      </c>
      <c r="U35" s="14">
        <f aca="true" t="shared" si="10" ref="U35:U62">IF(B35&gt;"",Q35/MAX(Q$3:Q$100),"")</f>
        <v>0.4</v>
      </c>
      <c r="V35" s="15">
        <f aca="true" t="shared" si="11" ref="V35:V62">IF(B35&gt;"",RANK(Q35,Q$3:Q$100),"")</f>
        <v>56</v>
      </c>
      <c r="W35" s="14"/>
    </row>
    <row r="36" spans="1:23" ht="60">
      <c r="A36" s="4">
        <v>35</v>
      </c>
      <c r="B36" s="9" t="s">
        <v>158</v>
      </c>
      <c r="C36" s="33" t="s">
        <v>76</v>
      </c>
      <c r="D36" s="30">
        <v>4</v>
      </c>
      <c r="E36" s="33" t="s">
        <v>75</v>
      </c>
      <c r="F36" s="34" t="s">
        <v>164</v>
      </c>
      <c r="G36" s="22">
        <v>4</v>
      </c>
      <c r="H36" s="22">
        <v>2</v>
      </c>
      <c r="I36" s="22">
        <v>3</v>
      </c>
      <c r="J36" s="22">
        <v>4</v>
      </c>
      <c r="K36" s="22">
        <v>4</v>
      </c>
      <c r="L36" s="22">
        <v>3</v>
      </c>
      <c r="M36" s="22">
        <v>2</v>
      </c>
      <c r="N36" s="22">
        <v>4</v>
      </c>
      <c r="O36" s="22">
        <v>2</v>
      </c>
      <c r="P36" s="22">
        <v>2</v>
      </c>
      <c r="Q36" s="24">
        <f t="shared" si="6"/>
        <v>30</v>
      </c>
      <c r="R36" s="11">
        <f t="shared" si="7"/>
      </c>
      <c r="S36" s="12">
        <f t="shared" si="8"/>
        <v>0.6976744186046512</v>
      </c>
      <c r="T36" s="13">
        <f t="shared" si="9"/>
      </c>
      <c r="U36" s="14">
        <f t="shared" si="10"/>
        <v>0.75</v>
      </c>
      <c r="V36" s="15">
        <f t="shared" si="11"/>
        <v>16</v>
      </c>
      <c r="W36" s="14"/>
    </row>
    <row r="37" spans="1:23" ht="45">
      <c r="A37" s="4">
        <v>36</v>
      </c>
      <c r="B37" s="9" t="s">
        <v>117</v>
      </c>
      <c r="C37" s="33" t="s">
        <v>77</v>
      </c>
      <c r="D37" s="30">
        <v>4</v>
      </c>
      <c r="E37" s="33" t="s">
        <v>78</v>
      </c>
      <c r="F37" s="34" t="s">
        <v>164</v>
      </c>
      <c r="G37" s="22">
        <v>5</v>
      </c>
      <c r="H37" s="22">
        <v>1</v>
      </c>
      <c r="I37" s="22">
        <v>1</v>
      </c>
      <c r="J37" s="22">
        <v>5</v>
      </c>
      <c r="K37" s="22">
        <v>4</v>
      </c>
      <c r="L37" s="22">
        <v>0</v>
      </c>
      <c r="M37" s="22">
        <v>1</v>
      </c>
      <c r="N37" s="22">
        <v>0</v>
      </c>
      <c r="O37" s="22">
        <v>0</v>
      </c>
      <c r="P37" s="22">
        <v>2</v>
      </c>
      <c r="Q37" s="24">
        <f t="shared" si="6"/>
        <v>19</v>
      </c>
      <c r="R37" s="11">
        <f t="shared" si="7"/>
      </c>
      <c r="S37" s="12">
        <f t="shared" si="8"/>
        <v>0.4418604651162791</v>
      </c>
      <c r="T37" s="13">
        <f t="shared" si="9"/>
      </c>
      <c r="U37" s="14">
        <f t="shared" si="10"/>
        <v>0.475</v>
      </c>
      <c r="V37" s="15">
        <f t="shared" si="11"/>
        <v>46</v>
      </c>
      <c r="W37" s="14"/>
    </row>
    <row r="38" spans="1:23" ht="45">
      <c r="A38" s="4">
        <v>37</v>
      </c>
      <c r="B38" s="9" t="s">
        <v>121</v>
      </c>
      <c r="C38" s="33" t="s">
        <v>79</v>
      </c>
      <c r="D38" s="30">
        <v>4</v>
      </c>
      <c r="E38" s="33" t="s">
        <v>72</v>
      </c>
      <c r="F38" s="34" t="s">
        <v>164</v>
      </c>
      <c r="G38" s="22">
        <v>3</v>
      </c>
      <c r="H38" s="22">
        <v>2</v>
      </c>
      <c r="I38" s="22">
        <v>0</v>
      </c>
      <c r="J38" s="22">
        <v>4</v>
      </c>
      <c r="K38" s="22">
        <v>4</v>
      </c>
      <c r="L38" s="22">
        <v>2</v>
      </c>
      <c r="M38" s="22">
        <v>1</v>
      </c>
      <c r="N38" s="22">
        <v>1</v>
      </c>
      <c r="O38" s="22">
        <v>0</v>
      </c>
      <c r="P38" s="22">
        <v>0</v>
      </c>
      <c r="Q38" s="24">
        <f t="shared" si="6"/>
        <v>17</v>
      </c>
      <c r="R38" s="11">
        <f t="shared" si="7"/>
      </c>
      <c r="S38" s="12">
        <f t="shared" si="8"/>
        <v>0.3953488372093023</v>
      </c>
      <c r="T38" s="13">
        <f t="shared" si="9"/>
      </c>
      <c r="U38" s="14">
        <f t="shared" si="10"/>
        <v>0.425</v>
      </c>
      <c r="V38" s="15">
        <f t="shared" si="11"/>
        <v>55</v>
      </c>
      <c r="W38" s="14"/>
    </row>
    <row r="39" spans="1:23" ht="75">
      <c r="A39" s="4">
        <v>38</v>
      </c>
      <c r="B39" s="9" t="s">
        <v>160</v>
      </c>
      <c r="C39" s="33" t="s">
        <v>80</v>
      </c>
      <c r="D39" s="30">
        <v>4</v>
      </c>
      <c r="E39" s="33" t="s">
        <v>81</v>
      </c>
      <c r="F39" s="34" t="s">
        <v>164</v>
      </c>
      <c r="G39" s="22">
        <v>4</v>
      </c>
      <c r="H39" s="22">
        <v>1</v>
      </c>
      <c r="I39" s="22">
        <v>3</v>
      </c>
      <c r="J39" s="22">
        <v>2</v>
      </c>
      <c r="K39" s="22">
        <v>4</v>
      </c>
      <c r="L39" s="22">
        <v>1</v>
      </c>
      <c r="M39" s="22">
        <v>5</v>
      </c>
      <c r="N39" s="22">
        <v>3</v>
      </c>
      <c r="O39" s="22">
        <v>1</v>
      </c>
      <c r="P39" s="22">
        <v>1</v>
      </c>
      <c r="Q39" s="24">
        <f t="shared" si="6"/>
        <v>25</v>
      </c>
      <c r="R39" s="11">
        <f t="shared" si="7"/>
      </c>
      <c r="S39" s="12">
        <f t="shared" si="8"/>
        <v>0.5813953488372093</v>
      </c>
      <c r="T39" s="13">
        <f t="shared" si="9"/>
      </c>
      <c r="U39" s="14">
        <f t="shared" si="10"/>
        <v>0.625</v>
      </c>
      <c r="V39" s="15">
        <f t="shared" si="11"/>
        <v>32</v>
      </c>
      <c r="W39" s="14"/>
    </row>
    <row r="40" spans="1:23" ht="60">
      <c r="A40" s="4">
        <v>39</v>
      </c>
      <c r="B40" s="9" t="s">
        <v>123</v>
      </c>
      <c r="C40" s="33" t="s">
        <v>82</v>
      </c>
      <c r="D40" s="30">
        <v>4</v>
      </c>
      <c r="E40" s="33" t="s">
        <v>72</v>
      </c>
      <c r="F40" s="34" t="s">
        <v>164</v>
      </c>
      <c r="G40" s="22">
        <v>5</v>
      </c>
      <c r="H40" s="22">
        <v>2</v>
      </c>
      <c r="I40" s="22">
        <v>3</v>
      </c>
      <c r="J40" s="22">
        <v>3</v>
      </c>
      <c r="K40" s="22">
        <v>2</v>
      </c>
      <c r="L40" s="22">
        <v>2</v>
      </c>
      <c r="M40" s="22">
        <v>4</v>
      </c>
      <c r="N40" s="22">
        <v>1</v>
      </c>
      <c r="O40" s="22">
        <v>1</v>
      </c>
      <c r="P40" s="22">
        <v>2</v>
      </c>
      <c r="Q40" s="24">
        <f t="shared" si="6"/>
        <v>25</v>
      </c>
      <c r="R40" s="11">
        <f t="shared" si="7"/>
      </c>
      <c r="S40" s="12">
        <f t="shared" si="8"/>
        <v>0.5813953488372093</v>
      </c>
      <c r="T40" s="13">
        <f t="shared" si="9"/>
      </c>
      <c r="U40" s="14">
        <f t="shared" si="10"/>
        <v>0.625</v>
      </c>
      <c r="V40" s="15">
        <f t="shared" si="11"/>
        <v>32</v>
      </c>
      <c r="W40" s="14"/>
    </row>
    <row r="41" spans="1:23" ht="45">
      <c r="A41" s="4">
        <v>40</v>
      </c>
      <c r="B41" s="9" t="s">
        <v>159</v>
      </c>
      <c r="C41" s="33" t="s">
        <v>83</v>
      </c>
      <c r="D41" s="30">
        <v>4</v>
      </c>
      <c r="E41" s="33" t="s">
        <v>75</v>
      </c>
      <c r="F41" s="34" t="s">
        <v>164</v>
      </c>
      <c r="G41" s="22">
        <v>5</v>
      </c>
      <c r="H41" s="22">
        <v>2</v>
      </c>
      <c r="I41" s="22">
        <v>2</v>
      </c>
      <c r="J41" s="22">
        <v>4</v>
      </c>
      <c r="K41" s="22">
        <v>1</v>
      </c>
      <c r="L41" s="22">
        <v>2</v>
      </c>
      <c r="M41" s="22">
        <v>6</v>
      </c>
      <c r="N41" s="22">
        <v>2</v>
      </c>
      <c r="O41" s="22">
        <v>2</v>
      </c>
      <c r="P41" s="22">
        <v>1</v>
      </c>
      <c r="Q41" s="24">
        <f t="shared" si="6"/>
        <v>27</v>
      </c>
      <c r="R41" s="11">
        <f t="shared" si="7"/>
      </c>
      <c r="S41" s="12">
        <f t="shared" si="8"/>
        <v>0.627906976744186</v>
      </c>
      <c r="T41" s="13">
        <f t="shared" si="9"/>
      </c>
      <c r="U41" s="14">
        <f t="shared" si="10"/>
        <v>0.675</v>
      </c>
      <c r="V41" s="15">
        <f t="shared" si="11"/>
        <v>25</v>
      </c>
      <c r="W41" s="14"/>
    </row>
    <row r="42" spans="1:23" ht="45">
      <c r="A42" s="4">
        <v>41</v>
      </c>
      <c r="B42" s="9" t="s">
        <v>118</v>
      </c>
      <c r="C42" s="33" t="s">
        <v>84</v>
      </c>
      <c r="D42" s="30">
        <v>4</v>
      </c>
      <c r="E42" s="33" t="s">
        <v>64</v>
      </c>
      <c r="F42" s="34" t="s">
        <v>164</v>
      </c>
      <c r="G42" s="22">
        <v>6</v>
      </c>
      <c r="H42" s="22">
        <v>1</v>
      </c>
      <c r="I42" s="22">
        <v>4</v>
      </c>
      <c r="J42" s="22">
        <v>6</v>
      </c>
      <c r="K42" s="22">
        <v>4</v>
      </c>
      <c r="L42" s="22">
        <v>3</v>
      </c>
      <c r="M42" s="22">
        <v>6</v>
      </c>
      <c r="N42" s="22">
        <v>3</v>
      </c>
      <c r="O42" s="22">
        <v>2</v>
      </c>
      <c r="P42" s="22">
        <v>1</v>
      </c>
      <c r="Q42" s="24">
        <f t="shared" si="6"/>
        <v>36</v>
      </c>
      <c r="R42" s="11">
        <f t="shared" si="7"/>
      </c>
      <c r="S42" s="12">
        <f t="shared" si="8"/>
        <v>0.8372093023255814</v>
      </c>
      <c r="T42" s="13">
        <f t="shared" si="9"/>
      </c>
      <c r="U42" s="14">
        <f t="shared" si="10"/>
        <v>0.9</v>
      </c>
      <c r="V42" s="15">
        <f t="shared" si="11"/>
        <v>3</v>
      </c>
      <c r="W42" s="14"/>
    </row>
    <row r="43" spans="1:23" ht="45">
      <c r="A43" s="4">
        <v>42</v>
      </c>
      <c r="B43" s="9" t="s">
        <v>120</v>
      </c>
      <c r="C43" s="33" t="s">
        <v>85</v>
      </c>
      <c r="D43" s="30">
        <v>4</v>
      </c>
      <c r="E43" s="33" t="s">
        <v>64</v>
      </c>
      <c r="F43" s="34" t="s">
        <v>164</v>
      </c>
      <c r="G43" s="22">
        <v>4</v>
      </c>
      <c r="H43" s="22">
        <v>0</v>
      </c>
      <c r="I43" s="22">
        <v>3</v>
      </c>
      <c r="J43" s="22">
        <v>3</v>
      </c>
      <c r="K43" s="22">
        <v>1</v>
      </c>
      <c r="L43" s="22">
        <v>2</v>
      </c>
      <c r="M43" s="22">
        <v>5</v>
      </c>
      <c r="N43" s="22">
        <v>0</v>
      </c>
      <c r="O43" s="22">
        <v>1</v>
      </c>
      <c r="P43" s="22">
        <v>0</v>
      </c>
      <c r="Q43" s="24">
        <f t="shared" si="6"/>
        <v>19</v>
      </c>
      <c r="R43" s="11">
        <f t="shared" si="7"/>
      </c>
      <c r="S43" s="12">
        <f t="shared" si="8"/>
        <v>0.4418604651162791</v>
      </c>
      <c r="T43" s="13">
        <f t="shared" si="9"/>
      </c>
      <c r="U43" s="14">
        <f t="shared" si="10"/>
        <v>0.475</v>
      </c>
      <c r="V43" s="15">
        <f t="shared" si="11"/>
        <v>46</v>
      </c>
      <c r="W43" s="14"/>
    </row>
    <row r="44" spans="1:23" ht="60">
      <c r="A44" s="4">
        <v>43</v>
      </c>
      <c r="B44" s="9" t="s">
        <v>133</v>
      </c>
      <c r="C44" s="33" t="s">
        <v>86</v>
      </c>
      <c r="D44" s="30">
        <v>4</v>
      </c>
      <c r="E44" s="33" t="s">
        <v>53</v>
      </c>
      <c r="F44" s="34" t="s">
        <v>164</v>
      </c>
      <c r="G44" s="22">
        <v>6</v>
      </c>
      <c r="H44" s="22">
        <v>2</v>
      </c>
      <c r="I44" s="22">
        <v>3</v>
      </c>
      <c r="J44" s="22">
        <v>6</v>
      </c>
      <c r="K44" s="22">
        <v>2</v>
      </c>
      <c r="L44" s="22">
        <v>3</v>
      </c>
      <c r="M44" s="22">
        <v>6</v>
      </c>
      <c r="N44" s="22">
        <v>4</v>
      </c>
      <c r="O44" s="22">
        <v>2</v>
      </c>
      <c r="P44" s="22">
        <v>2</v>
      </c>
      <c r="Q44" s="24">
        <f t="shared" si="6"/>
        <v>36</v>
      </c>
      <c r="R44" s="11">
        <f t="shared" si="7"/>
      </c>
      <c r="S44" s="12">
        <f t="shared" si="8"/>
        <v>0.8372093023255814</v>
      </c>
      <c r="T44" s="13">
        <f t="shared" si="9"/>
      </c>
      <c r="U44" s="14">
        <f t="shared" si="10"/>
        <v>0.9</v>
      </c>
      <c r="V44" s="15">
        <f t="shared" si="11"/>
        <v>3</v>
      </c>
      <c r="W44" s="14"/>
    </row>
    <row r="45" spans="1:23" ht="150">
      <c r="A45" s="4">
        <v>44</v>
      </c>
      <c r="B45" s="9" t="s">
        <v>155</v>
      </c>
      <c r="C45" s="33" t="s">
        <v>87</v>
      </c>
      <c r="D45" s="30">
        <v>4</v>
      </c>
      <c r="E45" s="33" t="s">
        <v>55</v>
      </c>
      <c r="F45" s="34" t="s">
        <v>164</v>
      </c>
      <c r="G45" s="22">
        <v>7</v>
      </c>
      <c r="H45" s="22">
        <v>2</v>
      </c>
      <c r="I45" s="22">
        <v>3</v>
      </c>
      <c r="J45" s="22">
        <v>4</v>
      </c>
      <c r="K45" s="22">
        <v>2</v>
      </c>
      <c r="L45" s="22">
        <v>0</v>
      </c>
      <c r="M45" s="22">
        <v>6</v>
      </c>
      <c r="N45" s="22">
        <v>1</v>
      </c>
      <c r="O45" s="22">
        <v>2</v>
      </c>
      <c r="P45" s="22">
        <v>1</v>
      </c>
      <c r="Q45" s="24">
        <f t="shared" si="6"/>
        <v>28</v>
      </c>
      <c r="R45" s="11">
        <f t="shared" si="7"/>
      </c>
      <c r="S45" s="12">
        <f t="shared" si="8"/>
        <v>0.6511627906976745</v>
      </c>
      <c r="T45" s="13">
        <f t="shared" si="9"/>
      </c>
      <c r="U45" s="14">
        <f t="shared" si="10"/>
        <v>0.7</v>
      </c>
      <c r="V45" s="15">
        <f t="shared" si="11"/>
        <v>21</v>
      </c>
      <c r="W45" s="14"/>
    </row>
    <row r="46" spans="1:23" ht="45">
      <c r="A46" s="4">
        <v>45</v>
      </c>
      <c r="B46" s="9" t="s">
        <v>116</v>
      </c>
      <c r="C46" s="33" t="s">
        <v>88</v>
      </c>
      <c r="D46" s="30">
        <v>4</v>
      </c>
      <c r="E46" s="33" t="s">
        <v>78</v>
      </c>
      <c r="F46" s="34" t="s">
        <v>164</v>
      </c>
      <c r="G46" s="22">
        <v>5</v>
      </c>
      <c r="H46" s="22">
        <v>0</v>
      </c>
      <c r="I46" s="22">
        <v>0</v>
      </c>
      <c r="J46" s="22">
        <v>3</v>
      </c>
      <c r="K46" s="22">
        <v>2</v>
      </c>
      <c r="L46" s="22">
        <v>2</v>
      </c>
      <c r="M46" s="22">
        <v>2</v>
      </c>
      <c r="N46" s="22">
        <v>3</v>
      </c>
      <c r="O46" s="22">
        <v>1</v>
      </c>
      <c r="P46" s="22">
        <v>0</v>
      </c>
      <c r="Q46" s="24">
        <f t="shared" si="6"/>
        <v>18</v>
      </c>
      <c r="R46" s="11">
        <f t="shared" si="7"/>
      </c>
      <c r="S46" s="12">
        <f t="shared" si="8"/>
        <v>0.4186046511627907</v>
      </c>
      <c r="T46" s="13">
        <f t="shared" si="9"/>
      </c>
      <c r="U46" s="14">
        <f t="shared" si="10"/>
        <v>0.45</v>
      </c>
      <c r="V46" s="15">
        <f t="shared" si="11"/>
        <v>52</v>
      </c>
      <c r="W46" s="14"/>
    </row>
    <row r="47" spans="1:23" ht="45">
      <c r="A47" s="4">
        <v>46</v>
      </c>
      <c r="B47" s="9" t="s">
        <v>163</v>
      </c>
      <c r="C47" s="33" t="s">
        <v>89</v>
      </c>
      <c r="D47" s="30">
        <v>4</v>
      </c>
      <c r="E47" s="33" t="s">
        <v>30</v>
      </c>
      <c r="F47" s="34" t="s">
        <v>164</v>
      </c>
      <c r="G47" s="27">
        <v>4</v>
      </c>
      <c r="H47" s="27">
        <v>2</v>
      </c>
      <c r="I47" s="22">
        <v>3</v>
      </c>
      <c r="J47" s="22">
        <v>4</v>
      </c>
      <c r="K47" s="22">
        <v>2</v>
      </c>
      <c r="L47" s="22">
        <v>2</v>
      </c>
      <c r="M47" s="22">
        <v>6</v>
      </c>
      <c r="N47" s="22">
        <v>2</v>
      </c>
      <c r="O47" s="22">
        <v>2</v>
      </c>
      <c r="P47" s="22">
        <v>1</v>
      </c>
      <c r="Q47" s="24">
        <f t="shared" si="6"/>
        <v>28</v>
      </c>
      <c r="R47" s="11">
        <f t="shared" si="7"/>
      </c>
      <c r="S47" s="12">
        <f t="shared" si="8"/>
        <v>0.6511627906976745</v>
      </c>
      <c r="T47" s="13">
        <f t="shared" si="9"/>
      </c>
      <c r="U47" s="14">
        <f t="shared" si="10"/>
        <v>0.7</v>
      </c>
      <c r="V47" s="15">
        <f t="shared" si="11"/>
        <v>21</v>
      </c>
      <c r="W47" s="14"/>
    </row>
    <row r="48" spans="1:23" ht="75">
      <c r="A48" s="4">
        <v>47</v>
      </c>
      <c r="B48" s="9" t="s">
        <v>162</v>
      </c>
      <c r="C48" s="33" t="s">
        <v>90</v>
      </c>
      <c r="D48" s="30">
        <v>4</v>
      </c>
      <c r="E48" s="33" t="s">
        <v>81</v>
      </c>
      <c r="F48" s="34" t="s">
        <v>164</v>
      </c>
      <c r="G48" s="22">
        <v>5</v>
      </c>
      <c r="H48" s="22">
        <v>1</v>
      </c>
      <c r="I48" s="22">
        <v>3</v>
      </c>
      <c r="J48" s="22">
        <v>1</v>
      </c>
      <c r="K48" s="22">
        <v>0</v>
      </c>
      <c r="L48" s="22">
        <v>0</v>
      </c>
      <c r="M48" s="22">
        <v>4</v>
      </c>
      <c r="N48" s="22">
        <v>1</v>
      </c>
      <c r="O48" s="22">
        <v>2</v>
      </c>
      <c r="P48" s="22">
        <v>2</v>
      </c>
      <c r="Q48" s="24">
        <f t="shared" si="6"/>
        <v>19</v>
      </c>
      <c r="R48" s="11">
        <f t="shared" si="7"/>
      </c>
      <c r="S48" s="12">
        <f t="shared" si="8"/>
        <v>0.4418604651162791</v>
      </c>
      <c r="T48" s="13">
        <f t="shared" si="9"/>
      </c>
      <c r="U48" s="14">
        <f t="shared" si="10"/>
        <v>0.475</v>
      </c>
      <c r="V48" s="15">
        <f t="shared" si="11"/>
        <v>46</v>
      </c>
      <c r="W48" s="14"/>
    </row>
    <row r="49" spans="1:23" ht="45">
      <c r="A49" s="4">
        <v>48</v>
      </c>
      <c r="B49" s="9" t="s">
        <v>115</v>
      </c>
      <c r="C49" s="33" t="s">
        <v>93</v>
      </c>
      <c r="D49" s="30">
        <v>4</v>
      </c>
      <c r="E49" s="33" t="s">
        <v>78</v>
      </c>
      <c r="F49" s="34" t="s">
        <v>164</v>
      </c>
      <c r="G49" s="22">
        <v>4</v>
      </c>
      <c r="H49" s="22">
        <v>2</v>
      </c>
      <c r="I49" s="22">
        <v>2</v>
      </c>
      <c r="J49" s="22">
        <v>5</v>
      </c>
      <c r="K49" s="22">
        <v>2</v>
      </c>
      <c r="L49" s="22">
        <v>2</v>
      </c>
      <c r="M49" s="22">
        <v>6</v>
      </c>
      <c r="N49" s="22">
        <v>1</v>
      </c>
      <c r="O49" s="22">
        <v>2</v>
      </c>
      <c r="P49" s="22">
        <v>2</v>
      </c>
      <c r="Q49" s="24">
        <f t="shared" si="6"/>
        <v>28</v>
      </c>
      <c r="R49" s="11">
        <f t="shared" si="7"/>
      </c>
      <c r="S49" s="12">
        <f t="shared" si="8"/>
        <v>0.6511627906976745</v>
      </c>
      <c r="T49" s="13">
        <f t="shared" si="9"/>
      </c>
      <c r="U49" s="14">
        <f t="shared" si="10"/>
        <v>0.7</v>
      </c>
      <c r="V49" s="15">
        <f t="shared" si="11"/>
        <v>21</v>
      </c>
      <c r="W49" s="14"/>
    </row>
    <row r="50" spans="1:23" ht="60">
      <c r="A50" s="4">
        <v>49</v>
      </c>
      <c r="B50" s="9" t="s">
        <v>153</v>
      </c>
      <c r="C50" s="33" t="s">
        <v>91</v>
      </c>
      <c r="D50" s="30">
        <v>4</v>
      </c>
      <c r="E50" s="33" t="s">
        <v>92</v>
      </c>
      <c r="F50" s="34" t="s">
        <v>164</v>
      </c>
      <c r="G50" s="22">
        <v>6</v>
      </c>
      <c r="H50" s="22">
        <v>3</v>
      </c>
      <c r="I50" s="22">
        <v>3.5</v>
      </c>
      <c r="J50" s="22">
        <v>4</v>
      </c>
      <c r="K50" s="22">
        <v>1</v>
      </c>
      <c r="L50" s="22">
        <v>2</v>
      </c>
      <c r="M50" s="22">
        <v>6</v>
      </c>
      <c r="N50" s="22">
        <v>1</v>
      </c>
      <c r="O50" s="22">
        <v>2</v>
      </c>
      <c r="P50" s="22">
        <v>2</v>
      </c>
      <c r="Q50" s="24">
        <f t="shared" si="6"/>
        <v>30.5</v>
      </c>
      <c r="R50" s="11">
        <f t="shared" si="7"/>
      </c>
      <c r="S50" s="12">
        <f t="shared" si="8"/>
        <v>0.7093023255813954</v>
      </c>
      <c r="T50" s="13">
        <f t="shared" si="9"/>
      </c>
      <c r="U50" s="14">
        <f t="shared" si="10"/>
        <v>0.7625</v>
      </c>
      <c r="V50" s="15">
        <f t="shared" si="11"/>
        <v>15</v>
      </c>
      <c r="W50" s="14"/>
    </row>
    <row r="51" spans="1:23" ht="75">
      <c r="A51" s="4">
        <v>50</v>
      </c>
      <c r="B51" s="9" t="s">
        <v>161</v>
      </c>
      <c r="C51" s="33" t="s">
        <v>94</v>
      </c>
      <c r="D51" s="30">
        <v>4</v>
      </c>
      <c r="E51" s="33" t="s">
        <v>81</v>
      </c>
      <c r="F51" s="34" t="s">
        <v>164</v>
      </c>
      <c r="G51" s="22">
        <v>5</v>
      </c>
      <c r="H51" s="22">
        <v>0.5</v>
      </c>
      <c r="I51" s="22">
        <v>2</v>
      </c>
      <c r="J51" s="22">
        <v>4</v>
      </c>
      <c r="K51" s="22">
        <v>2</v>
      </c>
      <c r="L51" s="22">
        <v>3</v>
      </c>
      <c r="M51" s="22">
        <v>6</v>
      </c>
      <c r="N51" s="22">
        <v>1</v>
      </c>
      <c r="O51" s="22">
        <v>1</v>
      </c>
      <c r="P51" s="22">
        <v>2</v>
      </c>
      <c r="Q51" s="24">
        <f t="shared" si="6"/>
        <v>26.5</v>
      </c>
      <c r="R51" s="11">
        <f t="shared" si="7"/>
      </c>
      <c r="S51" s="12">
        <f t="shared" si="8"/>
        <v>0.6162790697674418</v>
      </c>
      <c r="T51" s="13">
        <f t="shared" si="9"/>
      </c>
      <c r="U51" s="14">
        <f t="shared" si="10"/>
        <v>0.6625</v>
      </c>
      <c r="V51" s="15">
        <f t="shared" si="11"/>
        <v>28</v>
      </c>
      <c r="W51" s="14"/>
    </row>
    <row r="52" spans="1:23" ht="45">
      <c r="A52" s="4">
        <v>51</v>
      </c>
      <c r="B52" s="9" t="s">
        <v>157</v>
      </c>
      <c r="C52" s="33" t="s">
        <v>95</v>
      </c>
      <c r="D52" s="30">
        <v>4</v>
      </c>
      <c r="E52" s="35" t="s">
        <v>75</v>
      </c>
      <c r="F52" s="34" t="s">
        <v>164</v>
      </c>
      <c r="G52" s="22">
        <v>5</v>
      </c>
      <c r="H52" s="22">
        <v>2</v>
      </c>
      <c r="I52" s="22">
        <v>3</v>
      </c>
      <c r="J52" s="22">
        <v>4</v>
      </c>
      <c r="K52" s="22">
        <v>1</v>
      </c>
      <c r="L52" s="22">
        <v>3</v>
      </c>
      <c r="M52" s="22">
        <v>6</v>
      </c>
      <c r="N52" s="22">
        <v>2</v>
      </c>
      <c r="O52" s="22">
        <v>2</v>
      </c>
      <c r="P52" s="22">
        <v>2</v>
      </c>
      <c r="Q52" s="24">
        <f t="shared" si="6"/>
        <v>30</v>
      </c>
      <c r="R52" s="11">
        <f t="shared" si="7"/>
      </c>
      <c r="S52" s="12">
        <f t="shared" si="8"/>
        <v>0.6976744186046512</v>
      </c>
      <c r="T52" s="13">
        <f t="shared" si="9"/>
      </c>
      <c r="U52" s="14">
        <f t="shared" si="10"/>
        <v>0.75</v>
      </c>
      <c r="V52" s="15">
        <f t="shared" si="11"/>
        <v>16</v>
      </c>
      <c r="W52" s="14"/>
    </row>
    <row r="53" spans="1:23" ht="75">
      <c r="A53" s="4">
        <v>52</v>
      </c>
      <c r="B53" s="9" t="s">
        <v>124</v>
      </c>
      <c r="C53" s="33" t="s">
        <v>97</v>
      </c>
      <c r="D53" s="30">
        <v>4</v>
      </c>
      <c r="E53" s="33" t="s">
        <v>96</v>
      </c>
      <c r="F53" s="34" t="s">
        <v>164</v>
      </c>
      <c r="G53" s="22">
        <v>2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4</v>
      </c>
      <c r="N53" s="22">
        <v>0</v>
      </c>
      <c r="O53" s="22">
        <v>2</v>
      </c>
      <c r="P53" s="22">
        <v>1</v>
      </c>
      <c r="Q53" s="24">
        <f t="shared" si="6"/>
        <v>9</v>
      </c>
      <c r="R53" s="11">
        <f t="shared" si="7"/>
      </c>
      <c r="S53" s="12">
        <f t="shared" si="8"/>
        <v>0.20930232558139536</v>
      </c>
      <c r="T53" s="13">
        <f t="shared" si="9"/>
      </c>
      <c r="U53" s="14">
        <f t="shared" si="10"/>
        <v>0.225</v>
      </c>
      <c r="V53" s="15">
        <f t="shared" si="11"/>
        <v>59</v>
      </c>
      <c r="W53" s="14"/>
    </row>
    <row r="54" spans="1:23" ht="60">
      <c r="A54" s="4">
        <v>54</v>
      </c>
      <c r="B54" s="9" t="s">
        <v>144</v>
      </c>
      <c r="C54" s="33" t="s">
        <v>98</v>
      </c>
      <c r="D54" s="30">
        <v>4</v>
      </c>
      <c r="E54" s="33" t="s">
        <v>47</v>
      </c>
      <c r="F54" s="34" t="s">
        <v>164</v>
      </c>
      <c r="G54" s="22">
        <v>4</v>
      </c>
      <c r="H54" s="22">
        <v>2</v>
      </c>
      <c r="I54" s="22">
        <v>2</v>
      </c>
      <c r="J54" s="22">
        <v>5</v>
      </c>
      <c r="K54" s="22">
        <v>4</v>
      </c>
      <c r="L54" s="22">
        <v>3</v>
      </c>
      <c r="M54" s="22">
        <v>5</v>
      </c>
      <c r="N54" s="22">
        <v>3</v>
      </c>
      <c r="O54" s="22">
        <v>2</v>
      </c>
      <c r="P54" s="22">
        <v>2</v>
      </c>
      <c r="Q54" s="24">
        <f t="shared" si="6"/>
        <v>32</v>
      </c>
      <c r="R54" s="11">
        <f t="shared" si="7"/>
      </c>
      <c r="S54" s="12">
        <f t="shared" si="8"/>
        <v>0.7441860465116279</v>
      </c>
      <c r="T54" s="13">
        <f t="shared" si="9"/>
      </c>
      <c r="U54" s="14">
        <f t="shared" si="10"/>
        <v>0.8</v>
      </c>
      <c r="V54" s="15">
        <f t="shared" si="11"/>
        <v>12</v>
      </c>
      <c r="W54" s="14"/>
    </row>
    <row r="55" spans="1:23" ht="45">
      <c r="A55" s="4">
        <v>56</v>
      </c>
      <c r="B55" s="9" t="s">
        <v>139</v>
      </c>
      <c r="C55" s="33" t="s">
        <v>99</v>
      </c>
      <c r="D55" s="30">
        <v>4</v>
      </c>
      <c r="E55" s="33" t="s">
        <v>50</v>
      </c>
      <c r="F55" s="34" t="s">
        <v>164</v>
      </c>
      <c r="G55" s="22">
        <v>5</v>
      </c>
      <c r="H55" s="22">
        <v>1</v>
      </c>
      <c r="I55" s="22">
        <v>1</v>
      </c>
      <c r="J55" s="22">
        <v>3</v>
      </c>
      <c r="K55" s="22">
        <v>2</v>
      </c>
      <c r="L55" s="22">
        <v>3</v>
      </c>
      <c r="M55" s="22">
        <v>2</v>
      </c>
      <c r="N55" s="22">
        <v>0</v>
      </c>
      <c r="O55" s="22">
        <v>2</v>
      </c>
      <c r="P55" s="22">
        <v>2</v>
      </c>
      <c r="Q55" s="24">
        <f t="shared" si="6"/>
        <v>21</v>
      </c>
      <c r="R55" s="11">
        <f t="shared" si="7"/>
      </c>
      <c r="S55" s="12">
        <f t="shared" si="8"/>
        <v>0.4883720930232558</v>
      </c>
      <c r="T55" s="13">
        <f t="shared" si="9"/>
      </c>
      <c r="U55" s="14">
        <f t="shared" si="10"/>
        <v>0.525</v>
      </c>
      <c r="V55" s="15">
        <f t="shared" si="11"/>
        <v>44</v>
      </c>
      <c r="W55" s="14"/>
    </row>
    <row r="56" spans="1:23" ht="75">
      <c r="A56" s="4">
        <v>57</v>
      </c>
      <c r="B56" s="9" t="s">
        <v>148</v>
      </c>
      <c r="C56" s="33" t="s">
        <v>101</v>
      </c>
      <c r="D56" s="30">
        <v>4</v>
      </c>
      <c r="E56" s="33" t="s">
        <v>58</v>
      </c>
      <c r="F56" s="34" t="s">
        <v>164</v>
      </c>
      <c r="G56" s="22">
        <v>5</v>
      </c>
      <c r="H56" s="22">
        <v>2</v>
      </c>
      <c r="I56" s="22">
        <v>0</v>
      </c>
      <c r="J56" s="22">
        <v>5</v>
      </c>
      <c r="K56" s="22">
        <v>0</v>
      </c>
      <c r="L56" s="22">
        <v>2</v>
      </c>
      <c r="M56" s="22">
        <v>4</v>
      </c>
      <c r="N56" s="22">
        <v>1</v>
      </c>
      <c r="O56" s="22">
        <v>2</v>
      </c>
      <c r="P56" s="22">
        <v>1</v>
      </c>
      <c r="Q56" s="24">
        <f t="shared" si="6"/>
        <v>22</v>
      </c>
      <c r="R56" s="11">
        <f t="shared" si="7"/>
      </c>
      <c r="S56" s="12">
        <f t="shared" si="8"/>
        <v>0.5116279069767442</v>
      </c>
      <c r="T56" s="13">
        <f t="shared" si="9"/>
      </c>
      <c r="U56" s="14">
        <f t="shared" si="10"/>
        <v>0.55</v>
      </c>
      <c r="V56" s="15">
        <f t="shared" si="11"/>
        <v>40</v>
      </c>
      <c r="W56" s="14"/>
    </row>
    <row r="57" spans="1:23" ht="45">
      <c r="A57" s="4">
        <v>58</v>
      </c>
      <c r="B57" s="9" t="s">
        <v>145</v>
      </c>
      <c r="C57" s="33" t="s">
        <v>100</v>
      </c>
      <c r="D57" s="30">
        <v>4</v>
      </c>
      <c r="E57" s="33" t="s">
        <v>47</v>
      </c>
      <c r="F57" s="34" t="s">
        <v>164</v>
      </c>
      <c r="G57" s="22">
        <v>7</v>
      </c>
      <c r="H57" s="22">
        <v>0</v>
      </c>
      <c r="I57" s="22">
        <v>3</v>
      </c>
      <c r="J57" s="22">
        <v>5</v>
      </c>
      <c r="K57" s="22">
        <v>2</v>
      </c>
      <c r="L57" s="22">
        <v>3</v>
      </c>
      <c r="M57" s="22">
        <v>6</v>
      </c>
      <c r="N57" s="22">
        <v>2</v>
      </c>
      <c r="O57" s="22">
        <v>2</v>
      </c>
      <c r="P57" s="22">
        <v>2</v>
      </c>
      <c r="Q57" s="24">
        <f t="shared" si="6"/>
        <v>32</v>
      </c>
      <c r="R57" s="11">
        <f t="shared" si="7"/>
      </c>
      <c r="S57" s="12">
        <f t="shared" si="8"/>
        <v>0.7441860465116279</v>
      </c>
      <c r="T57" s="13">
        <f t="shared" si="9"/>
      </c>
      <c r="U57" s="14">
        <f t="shared" si="10"/>
        <v>0.8</v>
      </c>
      <c r="V57" s="15">
        <f t="shared" si="11"/>
        <v>12</v>
      </c>
      <c r="W57" s="14"/>
    </row>
    <row r="58" spans="1:23" ht="45">
      <c r="A58" s="4">
        <v>59</v>
      </c>
      <c r="B58" s="9" t="s">
        <v>151</v>
      </c>
      <c r="C58" s="33" t="s">
        <v>102</v>
      </c>
      <c r="D58" s="30">
        <v>4</v>
      </c>
      <c r="E58" s="33" t="s">
        <v>43</v>
      </c>
      <c r="F58" s="34" t="s">
        <v>164</v>
      </c>
      <c r="G58" s="22">
        <v>5</v>
      </c>
      <c r="H58" s="22">
        <v>2</v>
      </c>
      <c r="I58" s="22">
        <v>3</v>
      </c>
      <c r="J58" s="22">
        <v>5</v>
      </c>
      <c r="K58" s="22">
        <v>4</v>
      </c>
      <c r="L58" s="22">
        <v>3</v>
      </c>
      <c r="M58" s="22">
        <v>5</v>
      </c>
      <c r="N58" s="22">
        <v>2</v>
      </c>
      <c r="O58" s="22">
        <v>2</v>
      </c>
      <c r="P58" s="22">
        <v>2</v>
      </c>
      <c r="Q58" s="24">
        <f t="shared" si="6"/>
        <v>33</v>
      </c>
      <c r="R58" s="11">
        <f t="shared" si="7"/>
      </c>
      <c r="S58" s="12">
        <f t="shared" si="8"/>
        <v>0.7674418604651163</v>
      </c>
      <c r="T58" s="13">
        <f t="shared" si="9"/>
      </c>
      <c r="U58" s="14">
        <f t="shared" si="10"/>
        <v>0.825</v>
      </c>
      <c r="V58" s="15">
        <f t="shared" si="11"/>
        <v>8</v>
      </c>
      <c r="W58" s="14"/>
    </row>
    <row r="59" spans="1:23" ht="45">
      <c r="A59" s="4">
        <v>60</v>
      </c>
      <c r="B59" s="9" t="s">
        <v>138</v>
      </c>
      <c r="C59" s="33" t="s">
        <v>103</v>
      </c>
      <c r="D59" s="30">
        <v>4</v>
      </c>
      <c r="E59" s="33" t="s">
        <v>50</v>
      </c>
      <c r="F59" s="34" t="s">
        <v>164</v>
      </c>
      <c r="G59" s="22">
        <v>4</v>
      </c>
      <c r="H59" s="22">
        <v>2</v>
      </c>
      <c r="I59" s="22">
        <v>2</v>
      </c>
      <c r="J59" s="22">
        <v>0</v>
      </c>
      <c r="K59" s="22">
        <v>2</v>
      </c>
      <c r="L59" s="22">
        <v>3</v>
      </c>
      <c r="M59" s="22">
        <v>6</v>
      </c>
      <c r="N59" s="22">
        <v>0</v>
      </c>
      <c r="O59" s="22">
        <v>2</v>
      </c>
      <c r="P59" s="22">
        <v>1</v>
      </c>
      <c r="Q59" s="24">
        <f t="shared" si="6"/>
        <v>22</v>
      </c>
      <c r="R59" s="11">
        <f t="shared" si="7"/>
      </c>
      <c r="S59" s="12">
        <f t="shared" si="8"/>
        <v>0.5116279069767442</v>
      </c>
      <c r="T59" s="13">
        <f t="shared" si="9"/>
      </c>
      <c r="U59" s="14">
        <f t="shared" si="10"/>
        <v>0.55</v>
      </c>
      <c r="V59" s="15">
        <f t="shared" si="11"/>
        <v>40</v>
      </c>
      <c r="W59" s="14"/>
    </row>
    <row r="60" spans="1:23" ht="45">
      <c r="A60" s="4">
        <v>61</v>
      </c>
      <c r="B60" s="9" t="s">
        <v>104</v>
      </c>
      <c r="C60" s="33" t="s">
        <v>105</v>
      </c>
      <c r="D60" s="30">
        <v>4</v>
      </c>
      <c r="E60" s="33" t="s">
        <v>45</v>
      </c>
      <c r="F60" s="34" t="s">
        <v>164</v>
      </c>
      <c r="G60" s="22">
        <v>4</v>
      </c>
      <c r="H60" s="22">
        <v>1</v>
      </c>
      <c r="I60" s="22">
        <v>4</v>
      </c>
      <c r="J60" s="22">
        <v>0</v>
      </c>
      <c r="K60" s="22">
        <v>1</v>
      </c>
      <c r="L60" s="22">
        <v>0</v>
      </c>
      <c r="M60" s="22">
        <v>6</v>
      </c>
      <c r="N60" s="22">
        <v>2</v>
      </c>
      <c r="O60" s="22">
        <v>3</v>
      </c>
      <c r="P60" s="22">
        <v>2</v>
      </c>
      <c r="Q60" s="24">
        <f t="shared" si="6"/>
        <v>23</v>
      </c>
      <c r="R60" s="11">
        <f t="shared" si="7"/>
      </c>
      <c r="S60" s="12">
        <f t="shared" si="8"/>
        <v>0.5348837209302325</v>
      </c>
      <c r="T60" s="13">
        <f t="shared" si="9"/>
      </c>
      <c r="U60" s="14">
        <f t="shared" si="10"/>
        <v>0.575</v>
      </c>
      <c r="V60" s="15">
        <f t="shared" si="11"/>
        <v>38</v>
      </c>
      <c r="W60" s="14"/>
    </row>
    <row r="61" spans="1:23" ht="75">
      <c r="A61" s="4">
        <v>62</v>
      </c>
      <c r="B61" s="9" t="s">
        <v>106</v>
      </c>
      <c r="C61" s="33" t="s">
        <v>107</v>
      </c>
      <c r="D61" s="30">
        <v>4</v>
      </c>
      <c r="E61" s="33" t="s">
        <v>33</v>
      </c>
      <c r="F61" s="34" t="s">
        <v>164</v>
      </c>
      <c r="G61" s="22">
        <v>4</v>
      </c>
      <c r="H61" s="22">
        <v>2</v>
      </c>
      <c r="I61" s="22">
        <v>3</v>
      </c>
      <c r="J61" s="22">
        <v>4</v>
      </c>
      <c r="K61" s="22">
        <v>2</v>
      </c>
      <c r="L61" s="22">
        <v>2</v>
      </c>
      <c r="M61" s="22">
        <v>6</v>
      </c>
      <c r="N61" s="22">
        <v>2</v>
      </c>
      <c r="O61" s="22">
        <v>2</v>
      </c>
      <c r="P61" s="22">
        <v>1</v>
      </c>
      <c r="Q61" s="24">
        <f t="shared" si="6"/>
        <v>28</v>
      </c>
      <c r="R61" s="11">
        <f t="shared" si="7"/>
      </c>
      <c r="S61" s="12">
        <f t="shared" si="8"/>
        <v>0.6511627906976745</v>
      </c>
      <c r="T61" s="13">
        <f t="shared" si="9"/>
      </c>
      <c r="U61" s="14">
        <f t="shared" si="10"/>
        <v>0.7</v>
      </c>
      <c r="V61" s="15">
        <f t="shared" si="11"/>
        <v>21</v>
      </c>
      <c r="W61" s="14"/>
    </row>
    <row r="62" spans="1:23" ht="15">
      <c r="A62" s="4">
        <v>63</v>
      </c>
      <c r="B62" s="9"/>
      <c r="C62" s="10"/>
      <c r="D62" s="10"/>
      <c r="E62" s="10"/>
      <c r="F62" s="20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4">
        <f t="shared" si="6"/>
        <v>0</v>
      </c>
      <c r="R62" s="11">
        <f t="shared" si="7"/>
      </c>
      <c r="S62" s="12">
        <f t="shared" si="8"/>
      </c>
      <c r="T62" s="13">
        <f t="shared" si="9"/>
      </c>
      <c r="U62" s="14">
        <f t="shared" si="10"/>
      </c>
      <c r="V62" s="15">
        <f t="shared" si="11"/>
      </c>
      <c r="W62" s="14"/>
    </row>
    <row r="63" spans="1:23" ht="15">
      <c r="A63" s="4">
        <v>64</v>
      </c>
      <c r="B63" s="9" t="s">
        <v>165</v>
      </c>
      <c r="C63" s="10"/>
      <c r="D63" s="10"/>
      <c r="E63" s="10"/>
      <c r="F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4">
        <f t="shared" si="6"/>
        <v>0</v>
      </c>
      <c r="R63" s="11" t="e">
        <f>IF(#REF!&gt;"",IF(T63&gt;"",T63,(IF(W63&gt;"",W63,""))),"")</f>
        <v>#REF!</v>
      </c>
      <c r="S63" s="12" t="e">
        <f>IF(#REF!&gt;"",Q63/$T$1,"")</f>
        <v>#REF!</v>
      </c>
      <c r="T63" s="13" t="e">
        <f>IF(AND(#REF!&gt;"",Q63=MAX(Q$3:Q$100),Q63&gt;=$T$1*0.75),"победитель","")</f>
        <v>#REF!</v>
      </c>
      <c r="U63" s="14" t="e">
        <f>IF(#REF!&gt;"",Q63/MAX(Q$3:Q$100),"")</f>
        <v>#REF!</v>
      </c>
      <c r="V63" s="15" t="e">
        <f>IF(#REF!&gt;"",RANK(Q63,Q$3:Q$100),"")</f>
        <v>#REF!</v>
      </c>
      <c r="W63" s="14"/>
    </row>
    <row r="64" spans="1:23" ht="15">
      <c r="A64" s="4">
        <v>65</v>
      </c>
      <c r="D64" s="10"/>
      <c r="E64" s="10"/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4">
        <f aca="true" t="shared" si="12" ref="Q64:Q95">SUM(G64:P64)</f>
        <v>0</v>
      </c>
      <c r="R64" s="11">
        <f>IF(B63&gt;"",IF(T64&gt;"",T64,(IF(W64&gt;"",W64,""))),"")</f>
      </c>
      <c r="S64" s="12"/>
      <c r="T64" s="13">
        <f>IF(AND(B63&gt;"",Q64=MAX(Q$3:Q$100),Q64&gt;=$T$1*0.75),"победитель","")</f>
      </c>
      <c r="U64" s="14">
        <f>IF(B63&gt;"",Q64/MAX(Q$3:Q$100),"")</f>
        <v>0</v>
      </c>
      <c r="V64" s="15"/>
      <c r="W64" s="14"/>
    </row>
    <row r="65" spans="1:23" ht="15">
      <c r="A65" s="4">
        <v>66</v>
      </c>
      <c r="B65" s="9"/>
      <c r="C65" s="10"/>
      <c r="D65" s="10"/>
      <c r="E65" s="10"/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4">
        <f t="shared" si="12"/>
        <v>0</v>
      </c>
      <c r="R65" s="11">
        <f aca="true" t="shared" si="13" ref="R65:R100">IF(B65&gt;"",IF(T65&gt;"",T65,(IF(W65&gt;"",W65,""))),"")</f>
      </c>
      <c r="S65" s="12">
        <f aca="true" t="shared" si="14" ref="S65:S100">IF(B65&gt;"",Q65/$T$1,"")</f>
      </c>
      <c r="T65" s="13">
        <f aca="true" t="shared" si="15" ref="T65:T100">IF(AND(B65&gt;"",Q65=MAX(Q$3:Q$100),Q65&gt;=$T$1*0.75),"победитель","")</f>
      </c>
      <c r="U65" s="14">
        <f aca="true" t="shared" si="16" ref="U65:U100">IF(B65&gt;"",Q65/MAX(Q$3:Q$100),"")</f>
      </c>
      <c r="V65" s="15">
        <f aca="true" t="shared" si="17" ref="V65:V100">IF(B65&gt;"",RANK(Q65,Q$3:Q$100),"")</f>
      </c>
      <c r="W65" s="14"/>
    </row>
    <row r="66" spans="1:23" ht="15">
      <c r="A66" s="4">
        <v>67</v>
      </c>
      <c r="B66" s="9"/>
      <c r="C66" s="10"/>
      <c r="D66" s="10"/>
      <c r="E66" s="10"/>
      <c r="F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4">
        <f t="shared" si="12"/>
        <v>0</v>
      </c>
      <c r="R66" s="11">
        <f t="shared" si="13"/>
      </c>
      <c r="S66" s="12">
        <f t="shared" si="14"/>
      </c>
      <c r="T66" s="13">
        <f t="shared" si="15"/>
      </c>
      <c r="U66" s="14">
        <f t="shared" si="16"/>
      </c>
      <c r="V66" s="15">
        <f t="shared" si="17"/>
      </c>
      <c r="W66" s="14"/>
    </row>
    <row r="67" spans="1:23" ht="15">
      <c r="A67" s="4">
        <v>68</v>
      </c>
      <c r="B67" s="9"/>
      <c r="C67" s="10"/>
      <c r="D67" s="10"/>
      <c r="E67" s="10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4">
        <f t="shared" si="12"/>
        <v>0</v>
      </c>
      <c r="R67" s="11">
        <f t="shared" si="13"/>
      </c>
      <c r="S67" s="12">
        <f t="shared" si="14"/>
      </c>
      <c r="T67" s="13">
        <f t="shared" si="15"/>
      </c>
      <c r="U67" s="14">
        <f t="shared" si="16"/>
      </c>
      <c r="V67" s="15">
        <f t="shared" si="17"/>
      </c>
      <c r="W67" s="14"/>
    </row>
    <row r="68" spans="1:23" ht="15">
      <c r="A68" s="4">
        <v>69</v>
      </c>
      <c r="B68" s="9"/>
      <c r="C68" s="10"/>
      <c r="D68" s="10"/>
      <c r="E68" s="10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4">
        <f t="shared" si="12"/>
        <v>0</v>
      </c>
      <c r="R68" s="11">
        <f t="shared" si="13"/>
      </c>
      <c r="S68" s="12">
        <f t="shared" si="14"/>
      </c>
      <c r="T68" s="13">
        <f t="shared" si="15"/>
      </c>
      <c r="U68" s="14">
        <f t="shared" si="16"/>
      </c>
      <c r="V68" s="15">
        <f t="shared" si="17"/>
      </c>
      <c r="W68" s="14"/>
    </row>
    <row r="69" spans="1:23" ht="15">
      <c r="A69" s="4">
        <v>70</v>
      </c>
      <c r="B69" s="9"/>
      <c r="C69" s="10"/>
      <c r="D69" s="10"/>
      <c r="E69" s="10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4">
        <f t="shared" si="12"/>
        <v>0</v>
      </c>
      <c r="R69" s="11">
        <f t="shared" si="13"/>
      </c>
      <c r="S69" s="12">
        <f t="shared" si="14"/>
      </c>
      <c r="T69" s="13">
        <f t="shared" si="15"/>
      </c>
      <c r="U69" s="14">
        <f t="shared" si="16"/>
      </c>
      <c r="V69" s="15">
        <f t="shared" si="17"/>
      </c>
      <c r="W69" s="14"/>
    </row>
    <row r="70" spans="1:23" ht="15">
      <c r="A70" s="4">
        <v>71</v>
      </c>
      <c r="B70" s="9"/>
      <c r="C70" s="10"/>
      <c r="D70" s="10"/>
      <c r="E70" s="10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4">
        <f t="shared" si="12"/>
        <v>0</v>
      </c>
      <c r="R70" s="11">
        <f t="shared" si="13"/>
      </c>
      <c r="S70" s="12">
        <f t="shared" si="14"/>
      </c>
      <c r="T70" s="13">
        <f t="shared" si="15"/>
      </c>
      <c r="U70" s="14">
        <f t="shared" si="16"/>
      </c>
      <c r="V70" s="15">
        <f t="shared" si="17"/>
      </c>
      <c r="W70" s="14"/>
    </row>
    <row r="71" spans="1:23" ht="15">
      <c r="A71" s="4">
        <v>72</v>
      </c>
      <c r="B71" s="9"/>
      <c r="C71" s="10"/>
      <c r="D71" s="10"/>
      <c r="E71" s="10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4">
        <f t="shared" si="12"/>
        <v>0</v>
      </c>
      <c r="R71" s="11">
        <f t="shared" si="13"/>
      </c>
      <c r="S71" s="12">
        <f t="shared" si="14"/>
      </c>
      <c r="T71" s="13">
        <f t="shared" si="15"/>
      </c>
      <c r="U71" s="14">
        <f t="shared" si="16"/>
      </c>
      <c r="V71" s="15">
        <f t="shared" si="17"/>
      </c>
      <c r="W71" s="14"/>
    </row>
    <row r="72" spans="1:23" ht="15">
      <c r="A72" s="4">
        <v>73</v>
      </c>
      <c r="B72" s="9"/>
      <c r="C72" s="10"/>
      <c r="D72" s="10"/>
      <c r="E72" s="10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4">
        <f t="shared" si="12"/>
        <v>0</v>
      </c>
      <c r="R72" s="11">
        <f t="shared" si="13"/>
      </c>
      <c r="S72" s="12">
        <f t="shared" si="14"/>
      </c>
      <c r="T72" s="13">
        <f t="shared" si="15"/>
      </c>
      <c r="U72" s="14">
        <f t="shared" si="16"/>
      </c>
      <c r="V72" s="15">
        <f t="shared" si="17"/>
      </c>
      <c r="W72" s="14"/>
    </row>
    <row r="73" spans="1:23" ht="15">
      <c r="A73" s="4">
        <v>74</v>
      </c>
      <c r="B73" s="9"/>
      <c r="C73" s="10"/>
      <c r="D73" s="10"/>
      <c r="E73" s="10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4">
        <f t="shared" si="12"/>
        <v>0</v>
      </c>
      <c r="R73" s="11">
        <f t="shared" si="13"/>
      </c>
      <c r="S73" s="12">
        <f t="shared" si="14"/>
      </c>
      <c r="T73" s="13">
        <f t="shared" si="15"/>
      </c>
      <c r="U73" s="14">
        <f t="shared" si="16"/>
      </c>
      <c r="V73" s="15">
        <f t="shared" si="17"/>
      </c>
      <c r="W73" s="14"/>
    </row>
    <row r="74" spans="1:23" ht="15">
      <c r="A74" s="4">
        <v>75</v>
      </c>
      <c r="B74" s="9"/>
      <c r="C74" s="10"/>
      <c r="D74" s="10"/>
      <c r="E74" s="10"/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4">
        <f t="shared" si="12"/>
        <v>0</v>
      </c>
      <c r="R74" s="11">
        <f t="shared" si="13"/>
      </c>
      <c r="S74" s="12">
        <f t="shared" si="14"/>
      </c>
      <c r="T74" s="13">
        <f t="shared" si="15"/>
      </c>
      <c r="U74" s="14">
        <f t="shared" si="16"/>
      </c>
      <c r="V74" s="15">
        <f t="shared" si="17"/>
      </c>
      <c r="W74" s="14"/>
    </row>
    <row r="75" spans="1:23" ht="15">
      <c r="A75" s="4">
        <v>76</v>
      </c>
      <c r="B75" s="9"/>
      <c r="C75" s="10"/>
      <c r="D75" s="10"/>
      <c r="E75" s="10"/>
      <c r="F75" s="2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4">
        <f t="shared" si="12"/>
        <v>0</v>
      </c>
      <c r="R75" s="11">
        <f t="shared" si="13"/>
      </c>
      <c r="S75" s="12">
        <f t="shared" si="14"/>
      </c>
      <c r="T75" s="13">
        <f t="shared" si="15"/>
      </c>
      <c r="U75" s="14">
        <f t="shared" si="16"/>
      </c>
      <c r="V75" s="15">
        <f t="shared" si="17"/>
      </c>
      <c r="W75" s="14"/>
    </row>
    <row r="76" spans="1:23" ht="15">
      <c r="A76" s="4">
        <v>77</v>
      </c>
      <c r="B76" s="9"/>
      <c r="C76" s="10"/>
      <c r="D76" s="10"/>
      <c r="E76" s="10"/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">
        <f t="shared" si="12"/>
        <v>0</v>
      </c>
      <c r="R76" s="11">
        <f t="shared" si="13"/>
      </c>
      <c r="S76" s="12">
        <f t="shared" si="14"/>
      </c>
      <c r="T76" s="13">
        <f t="shared" si="15"/>
      </c>
      <c r="U76" s="14">
        <f t="shared" si="16"/>
      </c>
      <c r="V76" s="15">
        <f t="shared" si="17"/>
      </c>
      <c r="W76" s="14"/>
    </row>
    <row r="77" spans="1:23" ht="15">
      <c r="A77" s="4">
        <v>78</v>
      </c>
      <c r="B77" s="9"/>
      <c r="C77" s="10"/>
      <c r="D77" s="10"/>
      <c r="E77" s="10"/>
      <c r="F77" s="21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4">
        <f t="shared" si="12"/>
        <v>0</v>
      </c>
      <c r="R77" s="11">
        <f t="shared" si="13"/>
      </c>
      <c r="S77" s="12">
        <f t="shared" si="14"/>
      </c>
      <c r="T77" s="13">
        <f t="shared" si="15"/>
      </c>
      <c r="U77" s="14">
        <f t="shared" si="16"/>
      </c>
      <c r="V77" s="15">
        <f t="shared" si="17"/>
      </c>
      <c r="W77" s="14"/>
    </row>
    <row r="78" spans="1:23" ht="15">
      <c r="A78" s="4">
        <v>79</v>
      </c>
      <c r="B78" s="9"/>
      <c r="C78" s="10"/>
      <c r="D78" s="10"/>
      <c r="E78" s="10"/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4">
        <f t="shared" si="12"/>
        <v>0</v>
      </c>
      <c r="R78" s="11">
        <f t="shared" si="13"/>
      </c>
      <c r="S78" s="12">
        <f t="shared" si="14"/>
      </c>
      <c r="T78" s="13">
        <f t="shared" si="15"/>
      </c>
      <c r="U78" s="14">
        <f t="shared" si="16"/>
      </c>
      <c r="V78" s="15">
        <f t="shared" si="17"/>
      </c>
      <c r="W78" s="14"/>
    </row>
    <row r="79" spans="1:23" ht="15">
      <c r="A79" s="4">
        <v>80</v>
      </c>
      <c r="B79" s="9"/>
      <c r="C79" s="10"/>
      <c r="D79" s="10"/>
      <c r="E79" s="10"/>
      <c r="F79" s="21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4">
        <f t="shared" si="12"/>
        <v>0</v>
      </c>
      <c r="R79" s="11">
        <f t="shared" si="13"/>
      </c>
      <c r="S79" s="12">
        <f t="shared" si="14"/>
      </c>
      <c r="T79" s="13">
        <f t="shared" si="15"/>
      </c>
      <c r="U79" s="14">
        <f t="shared" si="16"/>
      </c>
      <c r="V79" s="15">
        <f t="shared" si="17"/>
      </c>
      <c r="W79" s="14"/>
    </row>
    <row r="80" spans="1:23" ht="15">
      <c r="A80" s="4">
        <v>81</v>
      </c>
      <c r="B80" s="9"/>
      <c r="C80" s="10"/>
      <c r="D80" s="10"/>
      <c r="E80" s="10"/>
      <c r="F80" s="21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4">
        <f t="shared" si="12"/>
        <v>0</v>
      </c>
      <c r="R80" s="11">
        <f t="shared" si="13"/>
      </c>
      <c r="S80" s="12">
        <f t="shared" si="14"/>
      </c>
      <c r="T80" s="13">
        <f t="shared" si="15"/>
      </c>
      <c r="U80" s="14">
        <f t="shared" si="16"/>
      </c>
      <c r="V80" s="15">
        <f t="shared" si="17"/>
      </c>
      <c r="W80" s="14"/>
    </row>
    <row r="81" spans="1:23" ht="15">
      <c r="A81" s="4">
        <v>82</v>
      </c>
      <c r="B81" s="9"/>
      <c r="C81" s="10"/>
      <c r="D81" s="10"/>
      <c r="E81" s="10"/>
      <c r="F81" s="2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4">
        <f t="shared" si="12"/>
        <v>0</v>
      </c>
      <c r="R81" s="11">
        <f t="shared" si="13"/>
      </c>
      <c r="S81" s="12">
        <f t="shared" si="14"/>
      </c>
      <c r="T81" s="13">
        <f t="shared" si="15"/>
      </c>
      <c r="U81" s="14">
        <f t="shared" si="16"/>
      </c>
      <c r="V81" s="15">
        <f t="shared" si="17"/>
      </c>
      <c r="W81" s="14"/>
    </row>
    <row r="82" spans="1:23" ht="15">
      <c r="A82" s="4">
        <v>83</v>
      </c>
      <c r="B82" s="9"/>
      <c r="C82" s="10"/>
      <c r="D82" s="10"/>
      <c r="E82" s="10"/>
      <c r="F82" s="21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4">
        <f t="shared" si="12"/>
        <v>0</v>
      </c>
      <c r="R82" s="11">
        <f t="shared" si="13"/>
      </c>
      <c r="S82" s="12">
        <f t="shared" si="14"/>
      </c>
      <c r="T82" s="13">
        <f t="shared" si="15"/>
      </c>
      <c r="U82" s="14">
        <f t="shared" si="16"/>
      </c>
      <c r="V82" s="15">
        <f t="shared" si="17"/>
      </c>
      <c r="W82" s="14"/>
    </row>
    <row r="83" spans="1:23" ht="15">
      <c r="A83" s="4">
        <v>84</v>
      </c>
      <c r="B83" s="9"/>
      <c r="C83" s="10"/>
      <c r="D83" s="10"/>
      <c r="E83" s="10"/>
      <c r="F83" s="21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4">
        <f t="shared" si="12"/>
        <v>0</v>
      </c>
      <c r="R83" s="11">
        <f t="shared" si="13"/>
      </c>
      <c r="S83" s="12">
        <f t="shared" si="14"/>
      </c>
      <c r="T83" s="13">
        <f t="shared" si="15"/>
      </c>
      <c r="U83" s="14">
        <f t="shared" si="16"/>
      </c>
      <c r="V83" s="15">
        <f t="shared" si="17"/>
      </c>
      <c r="W83" s="14"/>
    </row>
    <row r="84" spans="1:23" ht="15">
      <c r="A84" s="4">
        <v>85</v>
      </c>
      <c r="B84" s="9"/>
      <c r="C84" s="10"/>
      <c r="D84" s="10"/>
      <c r="E84" s="10"/>
      <c r="F84" s="21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4">
        <f t="shared" si="12"/>
        <v>0</v>
      </c>
      <c r="R84" s="11">
        <f t="shared" si="13"/>
      </c>
      <c r="S84" s="12">
        <f t="shared" si="14"/>
      </c>
      <c r="T84" s="13">
        <f t="shared" si="15"/>
      </c>
      <c r="U84" s="14">
        <f t="shared" si="16"/>
      </c>
      <c r="V84" s="15">
        <f t="shared" si="17"/>
      </c>
      <c r="W84" s="14"/>
    </row>
    <row r="85" spans="1:23" ht="15">
      <c r="A85" s="4">
        <v>86</v>
      </c>
      <c r="B85" s="9"/>
      <c r="C85" s="10"/>
      <c r="D85" s="10"/>
      <c r="E85" s="10"/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4">
        <f t="shared" si="12"/>
        <v>0</v>
      </c>
      <c r="R85" s="11">
        <f t="shared" si="13"/>
      </c>
      <c r="S85" s="12">
        <f t="shared" si="14"/>
      </c>
      <c r="T85" s="13">
        <f t="shared" si="15"/>
      </c>
      <c r="U85" s="14">
        <f t="shared" si="16"/>
      </c>
      <c r="V85" s="15">
        <f t="shared" si="17"/>
      </c>
      <c r="W85" s="14"/>
    </row>
    <row r="86" spans="1:23" ht="15">
      <c r="A86" s="4">
        <v>87</v>
      </c>
      <c r="B86" s="9"/>
      <c r="C86" s="10"/>
      <c r="D86" s="10"/>
      <c r="E86" s="10"/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4">
        <f t="shared" si="12"/>
        <v>0</v>
      </c>
      <c r="R86" s="11">
        <f t="shared" si="13"/>
      </c>
      <c r="S86" s="12">
        <f t="shared" si="14"/>
      </c>
      <c r="T86" s="13">
        <f t="shared" si="15"/>
      </c>
      <c r="U86" s="14">
        <f t="shared" si="16"/>
      </c>
      <c r="V86" s="15">
        <f t="shared" si="17"/>
      </c>
      <c r="W86" s="14"/>
    </row>
    <row r="87" spans="1:23" ht="15">
      <c r="A87" s="4">
        <v>88</v>
      </c>
      <c r="B87" s="9"/>
      <c r="C87" s="10"/>
      <c r="D87" s="10"/>
      <c r="E87" s="10"/>
      <c r="F87" s="2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4">
        <f t="shared" si="12"/>
        <v>0</v>
      </c>
      <c r="R87" s="11">
        <f t="shared" si="13"/>
      </c>
      <c r="S87" s="12">
        <f t="shared" si="14"/>
      </c>
      <c r="T87" s="13">
        <f t="shared" si="15"/>
      </c>
      <c r="U87" s="14">
        <f t="shared" si="16"/>
      </c>
      <c r="V87" s="15">
        <f t="shared" si="17"/>
      </c>
      <c r="W87" s="14"/>
    </row>
    <row r="88" spans="1:23" ht="15">
      <c r="A88" s="4">
        <v>89</v>
      </c>
      <c r="B88" s="9"/>
      <c r="C88" s="10"/>
      <c r="D88" s="10"/>
      <c r="E88" s="10"/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4">
        <f t="shared" si="12"/>
        <v>0</v>
      </c>
      <c r="R88" s="11">
        <f t="shared" si="13"/>
      </c>
      <c r="S88" s="12">
        <f t="shared" si="14"/>
      </c>
      <c r="T88" s="13">
        <f t="shared" si="15"/>
      </c>
      <c r="U88" s="14">
        <f t="shared" si="16"/>
      </c>
      <c r="V88" s="15">
        <f t="shared" si="17"/>
      </c>
      <c r="W88" s="14"/>
    </row>
    <row r="89" spans="1:23" ht="15">
      <c r="A89" s="4">
        <v>90</v>
      </c>
      <c r="B89" s="9"/>
      <c r="C89" s="10"/>
      <c r="D89" s="10"/>
      <c r="E89" s="10"/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4">
        <f t="shared" si="12"/>
        <v>0</v>
      </c>
      <c r="R89" s="11">
        <f t="shared" si="13"/>
      </c>
      <c r="S89" s="12">
        <f t="shared" si="14"/>
      </c>
      <c r="T89" s="13">
        <f t="shared" si="15"/>
      </c>
      <c r="U89" s="14">
        <f t="shared" si="16"/>
      </c>
      <c r="V89" s="15">
        <f t="shared" si="17"/>
      </c>
      <c r="W89" s="14"/>
    </row>
    <row r="90" spans="1:23" ht="15">
      <c r="A90" s="4">
        <v>91</v>
      </c>
      <c r="B90" s="9"/>
      <c r="C90" s="10"/>
      <c r="D90" s="10"/>
      <c r="E90" s="10"/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4">
        <f t="shared" si="12"/>
        <v>0</v>
      </c>
      <c r="R90" s="11">
        <f t="shared" si="13"/>
      </c>
      <c r="S90" s="12">
        <f t="shared" si="14"/>
      </c>
      <c r="T90" s="13">
        <f t="shared" si="15"/>
      </c>
      <c r="U90" s="14">
        <f t="shared" si="16"/>
      </c>
      <c r="V90" s="15">
        <f t="shared" si="17"/>
      </c>
      <c r="W90" s="14"/>
    </row>
    <row r="91" spans="1:23" ht="15">
      <c r="A91" s="4">
        <v>92</v>
      </c>
      <c r="B91" s="9"/>
      <c r="C91" s="10"/>
      <c r="D91" s="10"/>
      <c r="E91" s="10"/>
      <c r="F91" s="2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4">
        <f t="shared" si="12"/>
        <v>0</v>
      </c>
      <c r="R91" s="11">
        <f t="shared" si="13"/>
      </c>
      <c r="S91" s="12">
        <f t="shared" si="14"/>
      </c>
      <c r="T91" s="13">
        <f t="shared" si="15"/>
      </c>
      <c r="U91" s="14">
        <f t="shared" si="16"/>
      </c>
      <c r="V91" s="15">
        <f t="shared" si="17"/>
      </c>
      <c r="W91" s="14"/>
    </row>
    <row r="92" spans="1:23" ht="15">
      <c r="A92" s="4">
        <v>93</v>
      </c>
      <c r="B92" s="9"/>
      <c r="C92" s="10"/>
      <c r="D92" s="10"/>
      <c r="E92" s="10"/>
      <c r="F92" s="21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4">
        <f t="shared" si="12"/>
        <v>0</v>
      </c>
      <c r="R92" s="11">
        <f t="shared" si="13"/>
      </c>
      <c r="S92" s="12">
        <f t="shared" si="14"/>
      </c>
      <c r="T92" s="13">
        <f t="shared" si="15"/>
      </c>
      <c r="U92" s="14">
        <f t="shared" si="16"/>
      </c>
      <c r="V92" s="15">
        <f t="shared" si="17"/>
      </c>
      <c r="W92" s="14"/>
    </row>
    <row r="93" spans="1:23" ht="15">
      <c r="A93" s="4">
        <v>94</v>
      </c>
      <c r="B93" s="9"/>
      <c r="C93" s="10"/>
      <c r="D93" s="10"/>
      <c r="E93" s="10"/>
      <c r="F93" s="21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4">
        <f t="shared" si="12"/>
        <v>0</v>
      </c>
      <c r="R93" s="11">
        <f t="shared" si="13"/>
      </c>
      <c r="S93" s="12">
        <f t="shared" si="14"/>
      </c>
      <c r="T93" s="13">
        <f t="shared" si="15"/>
      </c>
      <c r="U93" s="14">
        <f t="shared" si="16"/>
      </c>
      <c r="V93" s="15">
        <f t="shared" si="17"/>
      </c>
      <c r="W93" s="14"/>
    </row>
    <row r="94" spans="1:23" ht="15">
      <c r="A94" s="4">
        <v>95</v>
      </c>
      <c r="B94" s="9"/>
      <c r="C94" s="10"/>
      <c r="D94" s="10"/>
      <c r="E94" s="10"/>
      <c r="F94" s="21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4">
        <f t="shared" si="12"/>
        <v>0</v>
      </c>
      <c r="R94" s="11">
        <f t="shared" si="13"/>
      </c>
      <c r="S94" s="12">
        <f t="shared" si="14"/>
      </c>
      <c r="T94" s="13">
        <f t="shared" si="15"/>
      </c>
      <c r="U94" s="14">
        <f t="shared" si="16"/>
      </c>
      <c r="V94" s="15">
        <f t="shared" si="17"/>
      </c>
      <c r="W94" s="14"/>
    </row>
    <row r="95" spans="1:23" ht="15">
      <c r="A95" s="4">
        <v>96</v>
      </c>
      <c r="B95" s="9"/>
      <c r="C95" s="10"/>
      <c r="D95" s="10"/>
      <c r="E95" s="10"/>
      <c r="F95" s="21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4">
        <f t="shared" si="12"/>
        <v>0</v>
      </c>
      <c r="R95" s="11">
        <f t="shared" si="13"/>
      </c>
      <c r="S95" s="12">
        <f t="shared" si="14"/>
      </c>
      <c r="T95" s="13">
        <f t="shared" si="15"/>
      </c>
      <c r="U95" s="14">
        <f t="shared" si="16"/>
      </c>
      <c r="V95" s="15">
        <f t="shared" si="17"/>
      </c>
      <c r="W95" s="14"/>
    </row>
    <row r="96" spans="1:23" ht="15">
      <c r="A96" s="4">
        <v>97</v>
      </c>
      <c r="B96" s="9"/>
      <c r="C96" s="10"/>
      <c r="D96" s="10"/>
      <c r="E96" s="10"/>
      <c r="F96" s="2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4">
        <f>SUM(G96:P96)</f>
        <v>0</v>
      </c>
      <c r="R96" s="11">
        <f t="shared" si="13"/>
      </c>
      <c r="S96" s="12">
        <f t="shared" si="14"/>
      </c>
      <c r="T96" s="13">
        <f t="shared" si="15"/>
      </c>
      <c r="U96" s="14">
        <f t="shared" si="16"/>
      </c>
      <c r="V96" s="15">
        <f t="shared" si="17"/>
      </c>
      <c r="W96" s="14"/>
    </row>
    <row r="97" spans="1:23" ht="15">
      <c r="A97" s="4">
        <v>98</v>
      </c>
      <c r="B97" s="9"/>
      <c r="C97" s="10"/>
      <c r="D97" s="10"/>
      <c r="E97" s="10"/>
      <c r="F97" s="21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4">
        <f>SUM(G97:P97)</f>
        <v>0</v>
      </c>
      <c r="R97" s="11">
        <f t="shared" si="13"/>
      </c>
      <c r="S97" s="12">
        <f t="shared" si="14"/>
      </c>
      <c r="T97" s="13">
        <f t="shared" si="15"/>
      </c>
      <c r="U97" s="14">
        <f t="shared" si="16"/>
      </c>
      <c r="V97" s="15">
        <f t="shared" si="17"/>
      </c>
      <c r="W97" s="14"/>
    </row>
    <row r="98" spans="1:23" ht="15">
      <c r="A98" s="4">
        <v>99</v>
      </c>
      <c r="B98" s="9"/>
      <c r="C98" s="10"/>
      <c r="D98" s="10"/>
      <c r="E98" s="10"/>
      <c r="F98" s="21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4">
        <f>SUM(G98:P98)</f>
        <v>0</v>
      </c>
      <c r="R98" s="11">
        <f t="shared" si="13"/>
      </c>
      <c r="S98" s="12">
        <f t="shared" si="14"/>
      </c>
      <c r="T98" s="13">
        <f t="shared" si="15"/>
      </c>
      <c r="U98" s="14">
        <f t="shared" si="16"/>
      </c>
      <c r="V98" s="15">
        <f t="shared" si="17"/>
      </c>
      <c r="W98" s="14"/>
    </row>
    <row r="99" spans="1:23" ht="15">
      <c r="A99" s="4">
        <v>100</v>
      </c>
      <c r="B99" s="9"/>
      <c r="C99" s="10"/>
      <c r="D99" s="10"/>
      <c r="E99" s="10"/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4">
        <f>SUM(G99:P99)</f>
        <v>0</v>
      </c>
      <c r="R99" s="11">
        <f t="shared" si="13"/>
      </c>
      <c r="S99" s="12">
        <f t="shared" si="14"/>
      </c>
      <c r="T99" s="13">
        <f t="shared" si="15"/>
      </c>
      <c r="U99" s="14">
        <f t="shared" si="16"/>
      </c>
      <c r="V99" s="15">
        <f t="shared" si="17"/>
      </c>
      <c r="W99" s="14"/>
    </row>
    <row r="100" spans="1:23" ht="15">
      <c r="A100" s="4">
        <v>100</v>
      </c>
      <c r="B100" s="9"/>
      <c r="C100" s="10"/>
      <c r="D100" s="10"/>
      <c r="E100" s="10"/>
      <c r="F100" s="2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4">
        <f>SUM(G100:P100)</f>
        <v>0</v>
      </c>
      <c r="R100" s="11">
        <f t="shared" si="13"/>
      </c>
      <c r="S100" s="12">
        <f t="shared" si="14"/>
      </c>
      <c r="T100" s="13">
        <f t="shared" si="15"/>
      </c>
      <c r="U100" s="14">
        <f t="shared" si="16"/>
      </c>
      <c r="V100" s="15">
        <f t="shared" si="17"/>
      </c>
      <c r="W100" s="14"/>
    </row>
  </sheetData>
  <sheetProtection/>
  <mergeCells count="1">
    <mergeCell ref="Y11:AA15"/>
  </mergeCells>
  <conditionalFormatting sqref="I52 J3:J100 M3:M100">
    <cfRule type="cellIs" priority="6" dxfId="0" operator="greaterThan" stopIfTrue="1">
      <formula>6</formula>
    </cfRule>
  </conditionalFormatting>
  <conditionalFormatting sqref="I53:I100 H52 I3:I51 K3:K100">
    <cfRule type="cellIs" priority="12" dxfId="0" operator="greaterThan" stopIfTrue="1">
      <formula>4</formula>
    </cfRule>
  </conditionalFormatting>
  <conditionalFormatting sqref="G52 H53:H100 H3:H51 L3:L100 O3:O100">
    <cfRule type="cellIs" priority="11" dxfId="0" operator="greaterThan" stopIfTrue="1">
      <formula>3</formula>
    </cfRule>
  </conditionalFormatting>
  <conditionalFormatting sqref="G53:G100 G3:G51">
    <cfRule type="cellIs" priority="10" dxfId="6" operator="greaterThan" stopIfTrue="1">
      <formula>7</formula>
    </cfRule>
  </conditionalFormatting>
  <conditionalFormatting sqref="N3:N100">
    <cfRule type="cellIs" priority="4" dxfId="0" operator="greaterThan" stopIfTrue="1">
      <formula>5</formula>
    </cfRule>
  </conditionalFormatting>
  <conditionalFormatting sqref="P3:P100">
    <cfRule type="cellIs" priority="1" dxfId="0" operator="greaterThan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пк</cp:lastModifiedBy>
  <cp:lastPrinted>2002-01-01T00:26:54Z</cp:lastPrinted>
  <dcterms:created xsi:type="dcterms:W3CDTF">2011-04-20T19:12:51Z</dcterms:created>
  <dcterms:modified xsi:type="dcterms:W3CDTF">2013-03-24T17:59:48Z</dcterms:modified>
  <cp:category/>
  <cp:version/>
  <cp:contentType/>
  <cp:contentStatus/>
</cp:coreProperties>
</file>